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250" documentId="13_ncr:1_{F6CB121F-512D-4AA6-A0C1-0FB36C537598}" xr6:coauthVersionLast="47" xr6:coauthVersionMax="47" xr10:uidLastSave="{1C36D083-812B-4D11-9616-7545ED5E42D0}"/>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G2" i="1"/>
  <c r="I2" i="1"/>
  <c r="J2" i="1"/>
  <c r="L2" i="1"/>
  <c r="I3" i="1"/>
  <c r="I4" i="1"/>
  <c r="I5" i="1"/>
  <c r="I6" i="1"/>
  <c r="I7" i="1"/>
  <c r="I8" i="1"/>
  <c r="I9" i="1"/>
  <c r="I10" i="1"/>
  <c r="I11" i="1"/>
  <c r="I1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alcChain>
</file>

<file path=xl/sharedStrings.xml><?xml version="1.0" encoding="utf-8"?>
<sst xmlns="http://schemas.openxmlformats.org/spreadsheetml/2006/main" count="178599" uniqueCount="39083">
  <si>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</si>
  <si>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</si>
  <si>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</si>
  <si>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</si>
  <si>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</si>
  <si>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</si>
  <si>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</si>
  <si>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</si>
  <si>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</si>
  <si>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</si>
  <si>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</si>
  <si>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</si>
  <si>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</si>
  <si>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</si>
  <si>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</si>
  <si>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</si>
  <si>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</si>
  <si>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</si>
  <si>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</si>
  <si>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</si>
  <si>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</si>
  <si>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</si>
  <si>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</si>
  <si>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</si>
  <si>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</si>
  <si>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</si>
  <si>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</si>
  <si>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</si>
  <si>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</si>
  <si>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</si>
  <si>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</si>
  <si>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</si>
  <si>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</si>
  <si>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</si>
  <si>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</si>
  <si>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</si>
  <si>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</si>
  <si>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</si>
  <si>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</si>
  <si>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</si>
  <si>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</si>
  <si>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</si>
  <si>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</si>
  <si>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</si>
  <si>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</si>
  <si>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</si>
  <si>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</si>
  <si>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</si>
  <si>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</si>
  <si>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</si>
  <si>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</si>
  <si>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</si>
  <si>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</si>
  <si>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</si>
  <si>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</si>
  <si>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</si>
  <si>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</si>
  <si>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</si>
  <si>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</si>
  <si>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</si>
  <si>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</si>
  <si>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</si>
  <si>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</si>
  <si>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</si>
  <si>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</si>
  <si>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</si>
  <si>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</si>
  <si>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</si>
  <si>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</si>
  <si>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</si>
  <si>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</si>
  <si>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</si>
  <si>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</si>
  <si>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</si>
  <si>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</si>
  <si>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</si>
  <si>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</si>
  <si>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</si>
  <si>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</si>
  <si>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</si>
  <si>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</si>
  <si>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</si>
  <si>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</si>
  <si>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</si>
  <si>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</si>
  <si>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</si>
  <si>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</si>
  <si>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</si>
  <si>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</si>
  <si>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</si>
  <si>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</si>
  <si>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</si>
  <si>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</si>
  <si>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</si>
  <si>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</si>
  <si>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</si>
  <si>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</si>
  <si>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</si>
  <si>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</si>
  <si>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</si>
  <si>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</si>
  <si>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</si>
  <si>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</si>
  <si>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</si>
  <si>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</si>
  <si>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</si>
  <si>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</si>
  <si>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</si>
  <si>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</si>
  <si>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</si>
  <si>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</si>
  <si>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</si>
  <si>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</si>
  <si>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</si>
  <si>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</si>
  <si>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</si>
  <si>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</si>
  <si>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</si>
  <si>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</si>
  <si>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</si>
  <si>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</si>
  <si>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</si>
  <si>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</si>
  <si>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</si>
  <si>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</si>
  <si>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</si>
  <si>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</si>
  <si>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</si>
  <si>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</si>
  <si>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</si>
  <si>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</si>
  <si>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</si>
  <si>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</si>
  <si>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</si>
  <si>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</si>
  <si>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</si>
  <si>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</si>
  <si>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</si>
  <si>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</si>
  <si>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</si>
  <si>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</si>
  <si>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</si>
  <si>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</si>
  <si>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</si>
  <si>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</si>
  <si>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</si>
  <si>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</si>
  <si>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</si>
  <si>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</si>
  <si>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</si>
  <si>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</si>
  <si>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</si>
  <si>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</si>
  <si>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</si>
  <si>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</si>
  <si>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</si>
  <si>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</si>
  <si>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</si>
  <si>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</si>
  <si>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</si>
  <si>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</si>
  <si>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</si>
  <si>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</si>
  <si>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</si>
  <si>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</si>
  <si>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</si>
  <si>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</si>
  <si>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</si>
  <si>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</si>
  <si>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</si>
  <si>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</si>
  <si>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</si>
  <si>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</si>
  <si>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</si>
  <si>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</si>
  <si>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</si>
  <si>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</si>
  <si>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</si>
  <si>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</si>
  <si>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</si>
  <si>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</si>
  <si>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</si>
  <si>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</si>
  <si>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</si>
  <si>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</si>
  <si>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</si>
  <si>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</si>
  <si>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</si>
  <si>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</si>
  <si>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</si>
  <si>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</si>
  <si>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</si>
  <si>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</si>
  <si>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</si>
  <si>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</si>
  <si>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</si>
  <si>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</si>
  <si>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</si>
  <si>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</si>
  <si>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</si>
  <si>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</si>
  <si>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</si>
  <si>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</si>
  <si>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</si>
  <si>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</si>
  <si>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</si>
  <si>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</si>
  <si>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</si>
  <si>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</si>
  <si>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</si>
  <si>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</si>
  <si>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</si>
  <si>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</si>
  <si>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</si>
  <si>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</si>
  <si>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</si>
  <si>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</si>
  <si>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</si>
  <si>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</si>
  <si>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</si>
  <si>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</si>
  <si>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</si>
  <si>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</si>
  <si>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</si>
  <si>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</si>
  <si>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</si>
  <si>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</si>
  <si>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</si>
  <si>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</si>
  <si>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</si>
  <si>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</si>
  <si>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</si>
  <si>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</si>
  <si>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</si>
  <si>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</si>
  <si>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</si>
  <si>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</si>
  <si>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</si>
  <si>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</si>
  <si>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</si>
  <si>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</si>
  <si>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</si>
  <si>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</si>
  <si>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</si>
  <si>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</si>
  <si>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</si>
  <si>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</si>
  <si>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</si>
  <si>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</si>
  <si>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</si>
  <si>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</si>
  <si>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</si>
  <si>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</si>
  <si>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</si>
  <si>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</si>
  <si>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</si>
  <si>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</si>
  <si>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</si>
  <si>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</si>
  <si>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</si>
  <si>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</si>
  <si>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</si>
  <si>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</si>
  <si>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</si>
  <si>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</si>
  <si>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</si>
  <si>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</si>
  <si>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</si>
  <si>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</si>
  <si>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</si>
  <si>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</si>
  <si>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</si>
  <si>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</si>
  <si>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</si>
  <si>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</si>
  <si>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</si>
  <si>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</si>
  <si>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</si>
  <si>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</si>
  <si>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</si>
  <si>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</si>
  <si>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</si>
  <si>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</si>
  <si>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</si>
  <si>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</si>
  <si>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</si>
  <si>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</si>
  <si>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</si>
  <si>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</si>
  <si>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</si>
  <si>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</si>
  <si>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</si>
  <si>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</si>
  <si>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</si>
  <si>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</si>
  <si>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</si>
  <si>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</si>
  <si>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</si>
  <si>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</si>
  <si>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</si>
  <si>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</si>
  <si>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</si>
  <si>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</si>
  <si>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</si>
  <si>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</si>
  <si>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</si>
  <si>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</si>
  <si>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</si>
  <si>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</si>
  <si>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</si>
  <si>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</si>
  <si>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</si>
  <si>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</si>
  <si>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</si>
  <si>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</si>
  <si>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</si>
  <si>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</si>
  <si>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</si>
  <si>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</si>
  <si>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</si>
  <si>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</si>
  <si>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</si>
  <si>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</si>
  <si>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</si>
  <si>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</si>
  <si>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</si>
  <si>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</si>
  <si>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</si>
  <si>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</si>
  <si>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</si>
  <si>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</si>
  <si>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</si>
  <si>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</si>
  <si>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</si>
  <si>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</si>
  <si>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</si>
  <si>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</si>
  <si>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</si>
  <si>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</si>
  <si>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</si>
  <si>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</si>
  <si>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</si>
  <si>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</si>
  <si>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</si>
  <si>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</si>
  <si>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</si>
  <si>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</si>
  <si>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</si>
  <si>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</si>
  <si>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</si>
  <si>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</si>
  <si>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</si>
  <si>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</si>
  <si>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</si>
  <si>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</si>
  <si>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</si>
  <si>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</si>
  <si>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</si>
  <si>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</si>
  <si>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</si>
  <si>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</si>
  <si>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</si>
  <si>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</si>
  <si>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</si>
  <si>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</si>
  <si>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</si>
  <si>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</si>
  <si>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</si>
  <si>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</si>
  <si>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</si>
  <si>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</si>
  <si>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</si>
  <si>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</si>
  <si>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</si>
  <si>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</si>
  <si>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</si>
  <si>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</si>
  <si>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</si>
  <si>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</si>
  <si>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</si>
  <si>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</si>
  <si>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</si>
  <si>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</si>
  <si>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</si>
  <si>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</si>
  <si>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</si>
  <si>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</si>
  <si>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</si>
  <si>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</si>
  <si>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</si>
  <si>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</si>
  <si>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</si>
  <si>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</si>
  <si>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</si>
  <si>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</si>
  <si>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</si>
  <si>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</si>
  <si>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</si>
  <si>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</si>
  <si>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</si>
  <si>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</si>
  <si>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</si>
  <si>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</si>
  <si>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</si>
  <si>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</si>
  <si>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</si>
  <si>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</si>
  <si>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</si>
  <si>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</si>
  <si>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</si>
  <si>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</si>
  <si>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</si>
  <si>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</si>
  <si>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</si>
  <si>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</si>
  <si>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</si>
  <si>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</si>
  <si>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</si>
  <si>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</si>
  <si>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</si>
  <si>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</si>
  <si>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</si>
  <si>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</si>
  <si>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</si>
  <si>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</si>
  <si>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</si>
  <si>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</si>
  <si>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</si>
  <si>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</si>
  <si>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</si>
  <si>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</si>
  <si>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</si>
  <si>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</si>
  <si>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</si>
  <si>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</si>
  <si>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</si>
  <si>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</si>
  <si>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</si>
  <si>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</si>
  <si>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</si>
  <si>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</si>
  <si>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</si>
  <si>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</si>
  <si>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</si>
  <si>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</si>
  <si>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</si>
  <si>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</si>
  <si>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</si>
  <si>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</si>
  <si>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</si>
  <si>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</si>
  <si>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</si>
  <si>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</si>
  <si>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</si>
  <si>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</si>
  <si>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</si>
  <si>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</si>
  <si>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</si>
  <si>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</si>
  <si>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</si>
  <si>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</si>
  <si>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</si>
  <si>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</si>
  <si>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</si>
  <si>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</si>
  <si>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</si>
  <si>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</si>
  <si>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</si>
  <si>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</si>
  <si>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</si>
  <si>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</si>
  <si>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</si>
  <si>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</si>
  <si>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</si>
  <si>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</si>
  <si>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</si>
  <si>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</si>
  <si>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</si>
  <si>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</si>
  <si>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</si>
  <si>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</si>
  <si>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</si>
  <si>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</si>
  <si>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</si>
  <si>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</si>
  <si>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</si>
  <si>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</si>
  <si>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</si>
  <si>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</si>
  <si>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</si>
  <si>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</si>
  <si>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</si>
  <si>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</si>
  <si>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</si>
  <si>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</si>
  <si>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</si>
  <si>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</si>
  <si>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</si>
  <si>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</si>
  <si>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</si>
  <si>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</si>
  <si>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</si>
  <si>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</si>
  <si>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</si>
  <si>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</si>
  <si>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</si>
  <si>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</si>
  <si>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</si>
  <si>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</si>
  <si>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</si>
  <si>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</si>
  <si>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</si>
  <si>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</si>
  <si>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</si>
  <si>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</si>
  <si>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</si>
  <si>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</si>
  <si>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</si>
  <si>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</si>
  <si>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</si>
  <si>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</si>
  <si>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</si>
  <si>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</si>
  <si>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</si>
  <si>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</si>
  <si>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</si>
  <si>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</si>
  <si>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</si>
  <si>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</si>
  <si>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</si>
  <si>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</si>
  <si>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</si>
  <si>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</si>
  <si>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</si>
  <si>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</si>
  <si>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</si>
  <si>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</si>
  <si>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</si>
  <si>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</si>
  <si>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</si>
  <si>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</si>
  <si>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</si>
  <si>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</si>
  <si>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</si>
  <si>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</si>
  <si>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</si>
  <si>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</si>
  <si>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</si>
  <si>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</si>
  <si>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</si>
  <si>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</si>
  <si>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</si>
  <si>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</si>
  <si>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</si>
  <si>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</si>
  <si>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</si>
  <si>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</si>
  <si>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</si>
  <si>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</si>
  <si>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</si>
  <si>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</si>
  <si>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</si>
  <si>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</si>
  <si>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</si>
  <si>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</si>
  <si>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</si>
  <si>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</si>
  <si>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</si>
  <si>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</si>
  <si>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</si>
  <si>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</si>
  <si>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</si>
  <si>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</si>
  <si>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</si>
  <si>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</si>
  <si>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</si>
  <si>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</si>
  <si>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</si>
  <si>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</si>
  <si>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</si>
  <si>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</si>
  <si>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</si>
  <si>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</si>
  <si>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</si>
  <si>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</si>
  <si>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</si>
  <si>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</si>
  <si>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</si>
  <si>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</si>
  <si>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</si>
  <si>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</si>
  <si>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</si>
  <si>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</si>
  <si>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</si>
  <si>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</si>
  <si>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</si>
  <si>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</si>
  <si>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</si>
  <si>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</si>
  <si>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</si>
  <si>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</si>
  <si>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</si>
  <si>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</si>
  <si>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</si>
  <si>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</si>
  <si>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</si>
  <si>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</si>
  <si>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</si>
  <si>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</si>
  <si>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</si>
  <si>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</si>
  <si>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</si>
  <si>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</si>
  <si>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</si>
  <si>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</si>
  <si>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</si>
  <si>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</si>
  <si>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</si>
  <si>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</si>
  <si>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</si>
  <si>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</si>
  <si>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</si>
  <si>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</si>
  <si>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</si>
  <si>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</si>
  <si>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</si>
  <si>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</si>
  <si>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</si>
  <si>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</si>
  <si>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</si>
  <si>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</si>
  <si>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</si>
  <si>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</si>
  <si>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</si>
  <si>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</si>
  <si>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</si>
  <si>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</si>
  <si>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</si>
  <si>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</si>
  <si>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</si>
  <si>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</si>
  <si>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</si>
  <si>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</si>
  <si>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</si>
  <si>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</si>
  <si>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</si>
  <si>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</si>
  <si>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</si>
  <si>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</si>
  <si>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</si>
  <si>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</si>
  <si>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</si>
  <si>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</si>
  <si>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</si>
  <si>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</si>
  <si>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</si>
  <si>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</si>
  <si>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</si>
  <si>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</si>
  <si>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</si>
  <si>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</si>
  <si>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</si>
  <si>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</si>
  <si>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</si>
  <si>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</si>
  <si>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</si>
  <si>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</si>
  <si>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</si>
  <si>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</si>
  <si>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</si>
  <si>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</si>
  <si>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</si>
  <si>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</si>
  <si>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</si>
  <si>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</si>
  <si>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</si>
  <si>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</si>
  <si>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</si>
  <si>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</si>
  <si>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</si>
  <si>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</si>
  <si>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</si>
  <si>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</si>
  <si>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</si>
  <si>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</si>
  <si>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</si>
  <si>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</si>
  <si>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</si>
  <si>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</si>
  <si>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</si>
  <si>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</si>
  <si>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</si>
  <si>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</si>
  <si>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</si>
  <si>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</si>
  <si>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</si>
  <si>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</si>
  <si>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</si>
  <si>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</si>
  <si>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</si>
  <si>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</si>
  <si>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</si>
  <si>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</si>
  <si>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</si>
  <si>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</si>
  <si>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</si>
  <si>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</si>
  <si>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</si>
  <si>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</si>
  <si>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</si>
  <si>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</si>
  <si>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</si>
  <si>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</si>
  <si>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</si>
  <si>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</si>
  <si>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</si>
  <si>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</si>
  <si>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</si>
  <si>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</si>
  <si>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</si>
  <si>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</si>
  <si>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</si>
  <si>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</si>
  <si>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</si>
  <si>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</si>
  <si>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</si>
  <si>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</si>
  <si>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</si>
  <si>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</si>
  <si>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</si>
  <si>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</si>
  <si>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</si>
  <si>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</si>
  <si>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</si>
  <si>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</si>
  <si>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</si>
  <si>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</si>
  <si>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</si>
  <si>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</si>
  <si>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</si>
  <si>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</si>
  <si>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</si>
  <si>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</si>
  <si>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</si>
  <si>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</si>
  <si>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</si>
  <si>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</si>
  <si>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</si>
  <si>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</si>
  <si>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</si>
  <si>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</si>
  <si>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</si>
  <si>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</si>
  <si>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</si>
  <si>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</si>
  <si>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</si>
  <si>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</si>
  <si>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</si>
  <si>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</si>
  <si>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</si>
  <si>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</si>
  <si>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</si>
  <si>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</si>
  <si>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</si>
  <si>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</si>
  <si>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</si>
  <si>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</si>
  <si>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</si>
  <si>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</si>
  <si>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</si>
  <si>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</si>
  <si>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</si>
  <si>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</si>
  <si>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</si>
  <si>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</si>
  <si>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</si>
  <si>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</si>
  <si>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</si>
  <si>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</si>
  <si>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</si>
  <si>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</si>
  <si>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</si>
  <si>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</si>
  <si>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</si>
  <si>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</si>
  <si>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</si>
  <si>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</si>
  <si>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</si>
  <si>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</si>
  <si>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</si>
  <si>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</si>
  <si>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</si>
  <si>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</si>
  <si>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</si>
  <si>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</si>
  <si>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</si>
  <si>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</si>
  <si>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</si>
  <si>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</si>
  <si>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</si>
  <si>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</si>
  <si>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</si>
  <si>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</si>
  <si>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</si>
  <si>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</si>
  <si>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</si>
  <si>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</si>
  <si>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</si>
  <si>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</si>
  <si>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</si>
  <si>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</si>
  <si>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</si>
  <si>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</si>
  <si>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</si>
  <si>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</si>
  <si>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</si>
  <si>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</si>
  <si>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</si>
  <si>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</si>
  <si>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</si>
  <si>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</si>
  <si>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</si>
  <si>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</si>
  <si>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</si>
  <si>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</si>
  <si>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</si>
  <si>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</si>
  <si>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</si>
  <si>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</si>
  <si>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</si>
  <si>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</si>
  <si>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</si>
  <si>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</si>
  <si>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</si>
  <si>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</si>
  <si>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</si>
  <si>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</si>
  <si>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</si>
  <si>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</si>
  <si>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</si>
  <si>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</si>
  <si>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</si>
  <si>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</si>
  <si>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</si>
  <si>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</si>
  <si>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</si>
  <si>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</si>
  <si>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</si>
  <si>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</si>
  <si>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</si>
  <si>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</si>
  <si>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</si>
  <si>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</si>
  <si>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</si>
  <si>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</si>
  <si>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</si>
  <si>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</si>
  <si>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</si>
  <si>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</si>
  <si>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</si>
  <si>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</si>
  <si>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</si>
  <si>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</si>
  <si>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</si>
  <si>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</si>
  <si>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</si>
  <si>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</si>
  <si>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</si>
  <si>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</si>
  <si>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</si>
  <si>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</si>
  <si>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</si>
  <si>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</si>
  <si>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</si>
  <si>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</si>
  <si>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</si>
  <si>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</si>
  <si>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</si>
  <si>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</si>
  <si>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</si>
  <si>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</si>
  <si>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</si>
  <si>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</si>
  <si>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</si>
  <si>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</si>
  <si>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</si>
  <si>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</si>
  <si>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</si>
  <si>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</si>
  <si>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</si>
  <si>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</si>
  <si>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</si>
  <si>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</si>
  <si>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</si>
  <si>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</si>
  <si>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</si>
  <si>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</si>
  <si>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</si>
  <si>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</si>
  <si>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</si>
  <si>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</si>
  <si>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</si>
  <si>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</si>
  <si>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</si>
  <si>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</si>
  <si>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</si>
  <si>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</si>
  <si>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</si>
  <si>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</si>
  <si>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</si>
  <si>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</si>
  <si>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</si>
  <si>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</si>
  <si>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</si>
  <si>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</si>
  <si>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</si>
  <si>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</si>
  <si>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</si>
  <si>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</si>
  <si>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</si>
  <si>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</si>
  <si>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</si>
  <si>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</si>
  <si>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</si>
  <si>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</si>
  <si>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</si>
  <si>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</si>
  <si>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</si>
  <si>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</si>
  <si>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</si>
  <si>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</si>
  <si>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</si>
  <si>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</si>
  <si>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</si>
  <si>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</si>
  <si>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</si>
  <si>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</si>
  <si>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</si>
  <si>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</si>
  <si>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</si>
  <si>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</si>
  <si>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</si>
  <si>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</si>
  <si>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</si>
  <si>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</si>
  <si>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</si>
  <si>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</si>
  <si>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</si>
  <si>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</si>
  <si>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</si>
  <si>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</si>
  <si>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</si>
  <si>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</si>
  <si>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</si>
  <si>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</si>
  <si>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</si>
  <si>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</si>
  <si>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</si>
  <si>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</si>
  <si>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</si>
  <si>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</si>
  <si>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</si>
  <si>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</si>
  <si>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</si>
  <si>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</si>
  <si>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</si>
  <si>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</si>
  <si>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</si>
  <si>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</si>
  <si>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</si>
  <si>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</si>
  <si>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</si>
  <si>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</si>
  <si>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</si>
  <si>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</si>
  <si>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</si>
  <si>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</si>
  <si>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</si>
  <si>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</si>
  <si>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</si>
  <si>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</si>
  <si>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</si>
  <si>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</si>
  <si>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</si>
  <si>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</si>
  <si>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</si>
  <si>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</si>
  <si>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</si>
  <si>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</si>
  <si>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</si>
  <si>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</si>
  <si>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</si>
  <si>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</si>
  <si>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</si>
  <si>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</si>
  <si>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</si>
  <si>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</si>
  <si>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</si>
  <si>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</si>
  <si>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</si>
  <si>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</si>
  <si>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</si>
  <si>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</si>
  <si>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</si>
  <si>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</si>
  <si>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</si>
  <si>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</si>
  <si>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</si>
  <si>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</si>
  <si>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</si>
  <si>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</si>
  <si>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</si>
  <si>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</si>
  <si>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</si>
  <si>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</si>
  <si>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</si>
  <si>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</si>
  <si>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</si>
  <si>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</si>
  <si>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</si>
  <si>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</si>
  <si>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</si>
  <si>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</si>
  <si>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</si>
  <si>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</si>
  <si>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</si>
  <si>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</si>
  <si>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</si>
  <si>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</si>
  <si>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</si>
  <si>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</si>
  <si>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</si>
  <si>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</si>
  <si>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</si>
  <si>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</si>
  <si>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</si>
  <si>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</si>
  <si>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</si>
  <si>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</si>
  <si>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</si>
  <si>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</si>
  <si>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</si>
  <si>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</si>
  <si>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</si>
  <si>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</si>
  <si>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</si>
  <si>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</si>
  <si>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</si>
  <si>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</si>
  <si>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</si>
  <si>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</si>
  <si>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</si>
  <si>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</si>
  <si>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</si>
  <si>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</si>
  <si>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</si>
  <si>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</si>
  <si>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</si>
  <si>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</si>
  <si>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</si>
  <si>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</si>
  <si>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</si>
  <si>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</si>
  <si>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</si>
  <si>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</si>
  <si>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</si>
  <si>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</si>
  <si>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</si>
  <si>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</si>
  <si>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</si>
  <si>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</si>
  <si>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</si>
  <si>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</si>
  <si>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</si>
  <si>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</si>
  <si>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</si>
  <si>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</si>
  <si>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</si>
  <si>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</si>
  <si>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</si>
  <si>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</si>
  <si>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</si>
  <si>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</si>
  <si>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</si>
  <si>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</si>
  <si>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</si>
  <si>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</si>
  <si>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</si>
  <si>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</si>
  <si>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</si>
  <si>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</si>
  <si>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</si>
  <si>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</si>
  <si>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</si>
  <si>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</si>
  <si>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</si>
  <si>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</si>
  <si>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</si>
  <si>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</si>
  <si>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</si>
  <si>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</si>
  <si>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</si>
  <si>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</si>
  <si>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</si>
  <si>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</si>
  <si>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</si>
  <si>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</si>
  <si>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</si>
  <si>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</si>
  <si>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</si>
  <si>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</si>
  <si>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</si>
  <si>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</si>
  <si>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</si>
  <si>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</si>
  <si>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</si>
  <si>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</si>
  <si>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</si>
  <si>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</si>
  <si>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</si>
  <si>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</si>
  <si>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</si>
  <si>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</si>
  <si>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</si>
  <si>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</si>
  <si>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</si>
  <si>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</si>
  <si>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</si>
  <si>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</si>
  <si>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</si>
  <si>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</si>
  <si>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</si>
  <si>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</si>
  <si>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</si>
  <si>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</si>
  <si>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</si>
  <si>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</si>
  <si>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</si>
  <si>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</si>
  <si>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</si>
  <si>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</si>
  <si>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</si>
  <si>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</si>
  <si>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</si>
  <si>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</si>
  <si>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</si>
  <si>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</si>
  <si>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</si>
  <si>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</si>
  <si>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</si>
  <si>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</si>
  <si>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</si>
  <si>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</si>
  <si>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</si>
  <si>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</si>
  <si>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</si>
  <si>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</si>
  <si>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</si>
  <si>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</si>
  <si>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</si>
  <si>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</si>
  <si>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</si>
  <si>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</si>
  <si>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</si>
  <si>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</si>
  <si>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</si>
  <si>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</si>
  <si>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</si>
  <si>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</si>
  <si>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</si>
  <si>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</si>
  <si>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</si>
  <si>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</si>
  <si>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</si>
  <si>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</si>
  <si>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</si>
  <si>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</si>
  <si>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</si>
  <si>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</si>
  <si>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</si>
  <si>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</si>
  <si>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</si>
  <si>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</si>
  <si>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</si>
  <si>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</si>
  <si>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</si>
  <si>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</si>
  <si>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</si>
  <si>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</si>
  <si>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</si>
  <si>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</si>
  <si>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</si>
  <si>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</si>
  <si>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</si>
  <si>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</si>
  <si>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</si>
  <si>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</si>
  <si>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</si>
  <si>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</si>
  <si>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</si>
  <si>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</si>
  <si>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</si>
  <si>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</si>
  <si>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</si>
  <si>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</si>
  <si>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</si>
  <si>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</si>
  <si>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</si>
  <si>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</si>
  <si>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</si>
  <si>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</si>
  <si>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</si>
  <si>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</si>
  <si>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</si>
  <si>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</si>
  <si>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</si>
  <si>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</si>
  <si>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</si>
  <si>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</si>
  <si>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</si>
  <si>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</si>
  <si>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</si>
  <si>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</si>
  <si>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</si>
  <si>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</si>
  <si>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</si>
  <si>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</si>
  <si>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</si>
  <si>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</si>
  <si>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</si>
  <si>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</si>
  <si>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</si>
  <si>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</si>
  <si>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</si>
  <si>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</si>
  <si>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</si>
  <si>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</si>
  <si>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</si>
  <si>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</si>
  <si>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</si>
  <si>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</si>
  <si>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</si>
  <si>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</si>
  <si>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</si>
  <si>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</si>
  <si>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</si>
  <si>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</si>
  <si>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</si>
  <si>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</si>
  <si>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</si>
  <si>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</si>
  <si>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</si>
  <si>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</si>
  <si>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</si>
  <si>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</si>
  <si>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</si>
  <si>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</si>
  <si>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</si>
  <si>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</si>
  <si>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</si>
  <si>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</si>
  <si>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</si>
  <si>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</si>
  <si>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</si>
  <si>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</si>
  <si>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</si>
  <si>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</si>
  <si>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</si>
  <si>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</si>
  <si>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</si>
  <si>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</si>
  <si>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</si>
  <si>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</si>
  <si>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</si>
  <si>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</si>
  <si>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</si>
  <si>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</si>
  <si>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</si>
  <si>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</si>
  <si>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</si>
  <si>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</si>
  <si>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</si>
  <si>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</si>
  <si>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</si>
  <si>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</si>
  <si>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</si>
  <si>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</si>
  <si>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</si>
  <si>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</si>
  <si>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</si>
  <si>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</si>
  <si>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</si>
  <si>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</si>
  <si>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</si>
  <si>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</si>
  <si>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</si>
  <si>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</si>
  <si>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</si>
  <si>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</si>
  <si>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</si>
  <si>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</si>
  <si>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</si>
  <si>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</si>
  <si>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</si>
  <si>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</si>
  <si>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</si>
  <si>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</si>
  <si>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</si>
  <si>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</si>
  <si>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</si>
  <si>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</si>
  <si>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</si>
  <si>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</si>
  <si>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</si>
  <si>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</si>
  <si>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</si>
  <si>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</si>
  <si>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</si>
  <si>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</si>
  <si>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</si>
  <si>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</si>
  <si>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</si>
  <si>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</si>
  <si>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</si>
  <si>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</si>
  <si>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</si>
  <si>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</si>
  <si>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</si>
  <si>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</si>
  <si>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</si>
  <si>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</si>
  <si>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</si>
  <si>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</si>
  <si>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</si>
  <si>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</si>
  <si>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</si>
  <si>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</si>
  <si>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</si>
  <si>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</si>
  <si>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</si>
  <si>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</si>
  <si>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</si>
  <si>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</si>
  <si>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</si>
  <si>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</si>
  <si>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</si>
  <si>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</si>
  <si>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</si>
  <si>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</si>
  <si>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</si>
  <si>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</si>
  <si>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</si>
  <si>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</si>
  <si>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</si>
  <si>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</si>
  <si>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</si>
  <si>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</si>
  <si>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</si>
  <si>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</si>
  <si>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</si>
  <si>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</si>
  <si>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</si>
  <si>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</si>
  <si>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</si>
  <si>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</si>
  <si>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</si>
  <si>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</si>
  <si>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</si>
  <si>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</si>
  <si>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</si>
  <si>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</si>
  <si>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</si>
  <si>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</si>
  <si>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</si>
  <si>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</si>
  <si>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</si>
  <si>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</si>
  <si>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</si>
  <si>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</si>
  <si>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</si>
  <si>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</si>
  <si>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</si>
  <si>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</si>
  <si>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</si>
  <si>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</si>
  <si>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</si>
  <si>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</si>
  <si>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</si>
  <si>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</si>
  <si>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</si>
  <si>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</si>
  <si>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</si>
  <si>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</si>
  <si>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</si>
  <si>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</si>
  <si>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</si>
  <si>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</si>
  <si>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</si>
  <si>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</si>
  <si>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</si>
  <si>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</si>
  <si>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</si>
  <si>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</si>
  <si>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</si>
  <si>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</si>
  <si>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</si>
  <si>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</si>
  <si>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</si>
  <si>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</si>
  <si>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</si>
  <si>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</si>
  <si>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</si>
  <si>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</si>
  <si>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</si>
  <si>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</si>
  <si>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</si>
  <si>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</si>
  <si>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</si>
  <si>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</si>
  <si>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</si>
  <si>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</si>
  <si>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</si>
  <si>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</si>
  <si>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</si>
  <si>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</si>
  <si>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</si>
  <si>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</si>
  <si>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</si>
  <si>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</si>
  <si>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</si>
  <si>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</si>
  <si>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</si>
  <si>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</si>
  <si>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</si>
  <si>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</si>
  <si>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</si>
  <si>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</si>
  <si>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</si>
  <si>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</si>
  <si>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</si>
  <si>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</si>
  <si>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</si>
  <si>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</si>
  <si>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</si>
  <si>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</si>
  <si>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</si>
  <si>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</si>
  <si>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</si>
  <si>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</si>
  <si>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</si>
  <si>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</si>
  <si>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</si>
  <si>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</si>
  <si>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</si>
  <si>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</si>
  <si>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</si>
  <si>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</si>
  <si>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</si>
  <si>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</si>
  <si>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</si>
  <si>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</si>
  <si>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</si>
  <si>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</si>
  <si>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</si>
  <si>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</si>
  <si>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</si>
  <si>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</si>
  <si>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</si>
  <si>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</si>
  <si>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</si>
  <si>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</si>
  <si>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</si>
  <si>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</si>
  <si>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</si>
  <si>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</si>
  <si>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</si>
  <si>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</si>
  <si>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</si>
  <si>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</si>
  <si>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</si>
  <si>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</si>
  <si>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</si>
  <si>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</si>
  <si>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</si>
  <si>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</si>
  <si>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</si>
  <si>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</si>
  <si>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</si>
  <si>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</si>
  <si>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</si>
  <si>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</si>
  <si>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</si>
  <si>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</si>
  <si>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</si>
  <si>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</si>
  <si>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</si>
  <si>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</si>
  <si>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</si>
  <si>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</si>
  <si>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</si>
  <si>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</si>
  <si>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</si>
  <si>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</si>
  <si>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</si>
  <si>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</si>
  <si>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</si>
  <si>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</si>
  <si>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</si>
  <si>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</si>
  <si>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</si>
  <si>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</si>
  <si>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</si>
  <si>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</si>
  <si>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</si>
  <si>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</si>
  <si>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</si>
  <si>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</si>
  <si>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</si>
  <si>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</si>
  <si>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</si>
  <si>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</si>
  <si>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</si>
  <si>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</si>
  <si>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</si>
  <si>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</si>
  <si>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</si>
  <si>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</si>
  <si>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</si>
  <si>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</si>
  <si>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</si>
  <si>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</si>
  <si>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</si>
  <si>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</si>
  <si>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</si>
  <si>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</si>
  <si>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</si>
  <si>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</si>
  <si>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</si>
  <si>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</si>
  <si>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</si>
  <si>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</si>
  <si>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</si>
  <si>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</si>
  <si>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</si>
  <si>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</si>
  <si>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</si>
  <si>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</si>
  <si>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</si>
  <si>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</si>
  <si>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</si>
  <si>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</si>
  <si>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</si>
  <si>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</si>
  <si>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</si>
  <si>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</si>
  <si>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</si>
  <si>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</si>
  <si>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</si>
  <si>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</si>
  <si>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</si>
  <si>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</si>
  <si>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</si>
  <si>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</si>
  <si>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</si>
  <si>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</si>
  <si>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</si>
  <si>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</si>
  <si>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</si>
  <si>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</si>
  <si>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</si>
  <si>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</si>
  <si>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</si>
  <si>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</si>
  <si>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</si>
  <si>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</si>
  <si>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</si>
  <si>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</si>
  <si>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</si>
  <si>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</si>
  <si>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</si>
  <si>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</si>
  <si>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</si>
  <si>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</si>
  <si>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</si>
  <si>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</si>
  <si>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</si>
  <si>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</si>
  <si>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</si>
  <si>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</si>
  <si>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</si>
  <si>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</si>
  <si>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</si>
  <si>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</si>
  <si>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</si>
  <si>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</si>
  <si>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</si>
  <si>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</si>
  <si>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</si>
  <si>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</si>
  <si>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</si>
  <si>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</si>
  <si>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</si>
  <si>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</si>
  <si>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</si>
  <si>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</si>
  <si>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</si>
  <si>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</si>
  <si>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</si>
  <si>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</si>
  <si>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</si>
  <si>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</si>
  <si>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</si>
  <si>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</si>
  <si>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</si>
  <si>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</si>
  <si>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</si>
  <si>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</si>
  <si>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</si>
  <si>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</si>
  <si>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</si>
  <si>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</si>
  <si>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</si>
  <si>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</si>
  <si>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</si>
  <si>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</si>
  <si>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</si>
  <si>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</si>
  <si>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</si>
  <si>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</si>
  <si>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</si>
  <si>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</si>
  <si>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</si>
  <si>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</si>
  <si>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</si>
  <si>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</si>
  <si>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</si>
  <si>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</si>
  <si>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</si>
  <si>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</si>
  <si>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</si>
  <si>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</si>
  <si>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</si>
  <si>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</si>
  <si>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</si>
  <si>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</si>
  <si>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</si>
  <si>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</si>
  <si>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</si>
  <si>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</si>
  <si>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</si>
  <si>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</si>
  <si>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</si>
  <si>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</si>
  <si>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</si>
  <si>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</si>
  <si>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</si>
  <si>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</si>
  <si>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</si>
  <si>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</si>
  <si>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</si>
  <si>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</si>
  <si>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</si>
  <si>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</si>
  <si>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</si>
  <si>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</si>
  <si>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</si>
  <si>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</si>
  <si>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</si>
  <si>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</si>
  <si>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</si>
  <si>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</si>
  <si>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</si>
  <si>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</si>
  <si>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</si>
  <si>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</si>
  <si>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</si>
  <si>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</si>
  <si>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</si>
  <si>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</si>
  <si>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</si>
  <si>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</si>
  <si>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</si>
  <si>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</si>
  <si>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</si>
  <si>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</si>
  <si>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</si>
  <si>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</si>
  <si>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</si>
  <si>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</si>
  <si>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</si>
  <si>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</si>
  <si>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</si>
  <si>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</si>
  <si>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</si>
  <si>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</si>
  <si>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</si>
  <si>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</si>
  <si>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</si>
  <si>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</si>
  <si>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</si>
  <si>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</si>
  <si>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</si>
  <si>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</si>
  <si>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</si>
  <si>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</si>
  <si>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</si>
  <si>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</si>
  <si>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</si>
  <si>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</si>
  <si>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</si>
  <si>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</si>
  <si>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</si>
  <si>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</si>
  <si>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</si>
  <si>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</si>
  <si>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</si>
  <si>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</si>
  <si>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</si>
  <si>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</si>
  <si>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</si>
  <si>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</si>
  <si>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</si>
  <si>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</si>
  <si>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</si>
  <si>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</si>
  <si>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</si>
  <si>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</si>
  <si>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</si>
  <si>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</si>
  <si>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</si>
  <si>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</si>
  <si>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</si>
  <si>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</si>
  <si>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</si>
  <si>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</si>
  <si>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</si>
  <si>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</si>
  <si>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</si>
  <si>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</si>
  <si>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</si>
  <si>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</si>
  <si>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</si>
  <si>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</si>
  <si>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</si>
  <si>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</si>
  <si>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</si>
  <si>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</si>
  <si>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</si>
  <si>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</si>
  <si>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</si>
  <si>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</si>
  <si>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</si>
  <si>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</si>
  <si>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</si>
  <si>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</si>
  <si>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</si>
  <si>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</si>
  <si>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</si>
  <si>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</si>
  <si>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</si>
  <si>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</si>
  <si>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</si>
  <si>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</si>
  <si>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</si>
  <si>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</si>
  <si>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</si>
  <si>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</si>
  <si>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</si>
  <si>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</si>
  <si>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</si>
  <si>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</si>
  <si>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</si>
  <si>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</si>
  <si>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</si>
  <si>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</si>
  <si>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</si>
  <si>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</si>
  <si>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</si>
  <si>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</si>
  <si>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</si>
  <si>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</si>
  <si>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</si>
  <si>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</si>
  <si>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</si>
  <si>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</si>
  <si>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</si>
  <si>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</si>
  <si>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</si>
  <si>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</si>
  <si>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</si>
  <si>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</si>
  <si>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</si>
  <si>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</si>
  <si>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</si>
  <si>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</si>
  <si>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</si>
  <si>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</si>
  <si>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</si>
  <si>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</si>
  <si>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</si>
  <si>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</si>
  <si>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</si>
  <si>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</si>
  <si>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</si>
  <si>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</si>
  <si>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</si>
  <si>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</si>
  <si>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</si>
  <si>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</si>
  <si>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</si>
  <si>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</si>
  <si>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</si>
  <si>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</si>
  <si>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</si>
  <si>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</si>
  <si>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</si>
  <si>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</si>
  <si>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</si>
  <si>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</si>
  <si>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</si>
  <si>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</si>
  <si>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</si>
  <si>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</si>
  <si>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</si>
  <si>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</si>
  <si>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</si>
  <si>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</si>
  <si>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</si>
  <si>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</si>
  <si>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</si>
  <si>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</si>
  <si>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</si>
  <si>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</si>
  <si>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</si>
  <si>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</si>
  <si>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</si>
  <si>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</si>
  <si>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</si>
  <si>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</si>
  <si>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</si>
  <si>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</si>
  <si>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</si>
  <si>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</si>
  <si>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</si>
  <si>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</si>
  <si>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</si>
  <si>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</si>
  <si>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</si>
  <si>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</si>
  <si>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</si>
  <si>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</si>
  <si>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</si>
  <si>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</si>
  <si>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</si>
  <si>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</si>
  <si>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</si>
  <si>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</si>
  <si>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</si>
  <si>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</si>
  <si>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</si>
  <si>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</si>
  <si>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</si>
  <si>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</si>
  <si>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</si>
  <si>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</si>
  <si>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</si>
  <si>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</si>
  <si>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</si>
  <si>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</si>
  <si>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</si>
  <si>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</si>
  <si>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</si>
  <si>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</si>
  <si>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</si>
  <si>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</si>
  <si>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</si>
  <si>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</si>
  <si>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</si>
  <si>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</si>
  <si>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</si>
  <si>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</si>
  <si>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</si>
  <si>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</si>
  <si>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</si>
  <si>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</si>
  <si>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</si>
  <si>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</si>
  <si>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</si>
  <si>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</si>
  <si>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</si>
  <si>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</si>
  <si>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</si>
  <si>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</si>
  <si>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</si>
  <si>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</si>
  <si>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</si>
  <si>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</si>
  <si>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</si>
  <si>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</si>
  <si>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</si>
  <si>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</si>
  <si>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</si>
  <si>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</si>
  <si>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</si>
  <si>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</si>
  <si>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</si>
  <si>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</si>
  <si>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</si>
  <si>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</si>
  <si>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</si>
  <si>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</si>
  <si>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</si>
  <si>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</si>
  <si>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</si>
  <si>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</si>
  <si>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</si>
  <si>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</si>
  <si>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</si>
  <si>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</si>
  <si>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</si>
  <si>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</si>
  <si>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</si>
  <si>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</si>
  <si>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</si>
  <si>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</si>
  <si>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</si>
  <si>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</si>
  <si>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</si>
  <si>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</si>
  <si>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</si>
  <si>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</si>
  <si>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</si>
  <si>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</si>
  <si>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</si>
  <si>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</si>
  <si>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</si>
  <si>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</si>
  <si>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</si>
  <si>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</si>
  <si>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</si>
  <si>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</si>
  <si>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</si>
  <si>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</si>
  <si>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</si>
  <si>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</si>
  <si>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</si>
  <si>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</si>
  <si>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</si>
  <si>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</si>
  <si>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</si>
  <si>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</si>
  <si>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</si>
  <si>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</si>
  <si>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</si>
  <si>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</si>
  <si>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</si>
  <si>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</si>
  <si>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</si>
  <si>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</si>
  <si>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</si>
  <si>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</si>
  <si>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</si>
  <si>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</si>
  <si>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</si>
  <si>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</si>
  <si>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</si>
  <si>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</si>
  <si>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</si>
  <si>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</si>
  <si>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</si>
  <si>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</si>
  <si>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</si>
  <si>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</si>
  <si>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</si>
  <si>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</si>
  <si>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</si>
  <si>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</si>
  <si>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</si>
  <si>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</si>
  <si>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</si>
  <si>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</si>
  <si>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</si>
  <si>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</si>
  <si>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</si>
  <si>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</si>
  <si>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</si>
  <si>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</si>
  <si>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</si>
  <si>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</si>
  <si>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</si>
  <si>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</si>
  <si>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</si>
  <si>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</si>
  <si>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</si>
  <si>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</si>
  <si>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</si>
  <si>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</si>
  <si>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</si>
  <si>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</si>
  <si>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</si>
  <si>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</si>
  <si>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</si>
  <si>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</si>
  <si>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</si>
  <si>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</si>
  <si>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</si>
  <si>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</si>
  <si>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</si>
  <si>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</si>
  <si>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</si>
  <si>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</si>
  <si>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</si>
  <si>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</si>
  <si>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</si>
  <si>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</si>
  <si>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</si>
  <si>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</si>
  <si>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</si>
  <si>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</si>
  <si>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</si>
  <si>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</si>
  <si>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</si>
  <si>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</si>
  <si>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</si>
  <si>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</si>
  <si>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</si>
  <si>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</si>
  <si>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</si>
  <si>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</si>
  <si>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</si>
  <si>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</si>
  <si>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</si>
  <si>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</si>
  <si>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</si>
  <si>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</si>
  <si>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</si>
  <si>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</si>
  <si>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</si>
  <si>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</si>
  <si>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</si>
  <si>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</si>
  <si>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</si>
  <si>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</si>
  <si>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</si>
  <si>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</si>
  <si>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</si>
  <si>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</si>
  <si>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</si>
  <si>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</si>
  <si>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</si>
  <si>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</si>
  <si>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</si>
  <si>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</si>
  <si>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</si>
  <si>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</si>
  <si>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</si>
  <si>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</si>
  <si>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</si>
  <si>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</si>
  <si>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</si>
  <si>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</si>
  <si>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</si>
  <si>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</si>
  <si>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</si>
  <si>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</si>
  <si>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</si>
  <si>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</si>
  <si>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</si>
  <si>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</si>
  <si>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</si>
  <si>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</si>
  <si>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</si>
  <si>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</si>
  <si>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</si>
  <si>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</si>
  <si>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</si>
  <si>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</si>
  <si>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</si>
  <si>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</si>
  <si>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</si>
  <si>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</si>
  <si>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</si>
  <si>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</si>
  <si>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</si>
  <si>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</si>
  <si>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</si>
  <si>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</si>
  <si>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</si>
  <si>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</si>
  <si>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</si>
  <si>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</si>
  <si>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</si>
  <si>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</si>
  <si>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</si>
  <si>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</si>
  <si>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</si>
  <si>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</si>
  <si>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</si>
  <si>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</si>
  <si>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</si>
  <si>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</si>
  <si>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</si>
  <si>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</si>
  <si>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</si>
  <si>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</si>
  <si>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</si>
  <si>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</si>
  <si>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</si>
  <si>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</si>
  <si>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</si>
  <si>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</si>
  <si>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</si>
  <si>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</si>
  <si>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</si>
  <si>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</si>
  <si>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</si>
  <si>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</si>
  <si>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</si>
  <si>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</si>
  <si>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</si>
  <si>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</si>
  <si>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</si>
  <si>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</si>
  <si>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</si>
  <si>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</si>
  <si>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</si>
  <si>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</si>
  <si>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</si>
  <si>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</si>
  <si>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</si>
  <si>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</si>
  <si>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</si>
  <si>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</si>
  <si>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</si>
  <si>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</si>
  <si>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</si>
  <si>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</si>
  <si>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</si>
  <si>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</si>
  <si>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</si>
  <si>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</si>
  <si>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</si>
  <si>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</si>
  <si>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</si>
  <si>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</si>
  <si>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</si>
  <si>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</si>
  <si>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</si>
  <si>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</si>
  <si>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</si>
  <si>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</si>
  <si>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</si>
  <si>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</si>
  <si>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</si>
  <si>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</si>
  <si>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</si>
  <si>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</si>
  <si>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</si>
  <si>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</si>
  <si>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</si>
  <si>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</si>
  <si>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</si>
  <si>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</si>
  <si>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</si>
  <si>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</si>
  <si>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</si>
  <si>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</si>
  <si>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</si>
  <si>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</si>
  <si>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</si>
  <si>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</si>
  <si>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</si>
  <si>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</si>
  <si>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</si>
  <si>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</si>
  <si>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</si>
  <si>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</si>
  <si>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</si>
  <si>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</si>
  <si>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</si>
  <si>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</si>
  <si>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</si>
  <si>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</si>
  <si>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</si>
  <si>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</si>
  <si>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</si>
  <si>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</si>
  <si>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</si>
  <si>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</si>
  <si>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</si>
  <si>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</si>
  <si>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</si>
  <si>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</si>
  <si>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</si>
  <si>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</si>
  <si>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</si>
  <si>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</si>
  <si>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</si>
  <si>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</si>
  <si>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</si>
  <si>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</si>
  <si>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</si>
  <si>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</si>
  <si>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</si>
  <si>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</si>
  <si>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</si>
  <si>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</si>
  <si>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</si>
  <si>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</si>
  <si>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</si>
  <si>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</si>
  <si>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</si>
  <si>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</si>
  <si>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</si>
  <si>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</si>
  <si>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</si>
  <si>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</si>
  <si>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</si>
  <si>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</si>
  <si>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</si>
  <si>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</si>
  <si>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</si>
  <si>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</si>
  <si>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</si>
  <si>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</si>
  <si>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</si>
  <si>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</si>
  <si>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</si>
  <si>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</si>
  <si>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</si>
  <si>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</si>
  <si>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</si>
  <si>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</si>
  <si>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</si>
  <si>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</si>
  <si>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</si>
  <si>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</si>
  <si>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</si>
  <si>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</si>
  <si>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</si>
  <si>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</si>
  <si>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</si>
  <si>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</si>
  <si>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</si>
  <si>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</si>
  <si>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</si>
  <si>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</si>
  <si>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</si>
  <si>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</si>
  <si>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</si>
  <si>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</si>
  <si>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</si>
  <si>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</si>
  <si>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</si>
  <si>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</si>
  <si>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</si>
  <si>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</si>
  <si>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</si>
  <si>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</si>
  <si>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</si>
  <si>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</si>
  <si>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</si>
  <si>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</si>
  <si>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</si>
  <si>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</si>
  <si>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</si>
  <si>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</si>
  <si>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</si>
  <si>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</si>
  <si>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</si>
  <si>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</si>
  <si>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</si>
  <si>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</si>
  <si>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</si>
  <si>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</si>
  <si>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</si>
  <si>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</si>
  <si>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</si>
  <si>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</si>
  <si>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</si>
  <si>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</si>
  <si>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</si>
  <si>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</si>
  <si>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</si>
  <si>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</si>
  <si>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</si>
  <si>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</si>
  <si>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</si>
  <si>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</si>
  <si>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</si>
  <si>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</si>
  <si>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</si>
  <si>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</si>
  <si>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</si>
  <si>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</si>
  <si>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</si>
  <si>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</si>
  <si>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</si>
  <si>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</si>
  <si>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</si>
  <si>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</si>
  <si>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</si>
  <si>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</si>
  <si>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</si>
  <si>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</si>
  <si>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</si>
  <si>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</si>
  <si>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</si>
  <si>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</si>
  <si>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</si>
  <si>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</si>
  <si>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</si>
  <si>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</si>
  <si>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</si>
  <si>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</si>
  <si>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</si>
  <si>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</si>
  <si>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</si>
  <si>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</si>
  <si>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</si>
  <si>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</si>
  <si>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</si>
  <si>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</si>
  <si>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</si>
  <si>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</si>
  <si>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</si>
  <si>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</si>
  <si>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</si>
  <si>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</si>
  <si>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</si>
  <si>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</si>
  <si>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</si>
  <si>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</si>
  <si>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</si>
  <si>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</si>
  <si>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</si>
  <si>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</si>
  <si>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</si>
  <si>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</si>
  <si>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</si>
  <si>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</si>
  <si>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</si>
  <si>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</si>
  <si>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</si>
  <si>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</si>
  <si>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</si>
  <si>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</si>
  <si>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</si>
  <si>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</si>
  <si>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</si>
  <si>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</si>
  <si>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</si>
  <si>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</si>
  <si>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</si>
  <si>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</si>
  <si>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</si>
  <si>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</si>
  <si>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</si>
  <si>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</si>
  <si>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</si>
  <si>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</si>
  <si>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</si>
  <si>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</si>
  <si>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</si>
  <si>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</si>
  <si>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</si>
  <si>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</si>
  <si>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</si>
  <si>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</si>
  <si>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</si>
  <si>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</si>
  <si>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</si>
  <si>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</si>
  <si>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</si>
  <si>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</si>
  <si>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</si>
  <si>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</si>
  <si>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</si>
  <si>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</si>
  <si>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</si>
  <si>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</si>
  <si>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</si>
  <si>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</si>
  <si>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</si>
  <si>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</si>
  <si>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</si>
  <si>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</si>
  <si>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</si>
  <si>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</si>
  <si>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</si>
  <si>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</si>
  <si>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</si>
  <si>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</si>
  <si>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</si>
  <si>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</si>
  <si>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</si>
  <si>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</si>
  <si>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</si>
  <si>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</si>
  <si>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</si>
  <si>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</si>
  <si>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</si>
  <si>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</si>
  <si>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</si>
  <si>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</si>
  <si>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</si>
  <si>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</si>
  <si>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</si>
  <si>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</si>
  <si>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</si>
  <si>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</si>
  <si>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</si>
  <si>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</si>
  <si>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</si>
  <si>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</si>
  <si>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</si>
  <si>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</si>
  <si>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</si>
  <si>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</si>
  <si>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</si>
  <si>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</si>
  <si>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</si>
  <si>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</si>
  <si>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</si>
  <si>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</si>
  <si>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</si>
  <si>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</si>
  <si>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</si>
  <si>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</si>
  <si>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</si>
  <si>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</si>
  <si>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</si>
  <si>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</si>
  <si>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</si>
  <si>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</si>
  <si>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</si>
  <si>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</si>
  <si>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</si>
  <si>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</si>
  <si>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</si>
  <si>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</si>
  <si>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</si>
  <si>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</si>
  <si>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</si>
  <si>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</si>
  <si>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</si>
  <si>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</si>
  <si>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</si>
  <si>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</si>
  <si>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</si>
  <si>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</si>
  <si>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</si>
  <si>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</si>
  <si>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</si>
  <si>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</si>
  <si>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</si>
  <si>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</si>
  <si>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</si>
  <si>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</si>
  <si>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</si>
  <si>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</si>
  <si>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</si>
  <si>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</si>
  <si>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</si>
  <si>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</si>
  <si>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</si>
  <si>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</si>
  <si>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</si>
  <si>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</si>
  <si>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</si>
  <si>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</si>
  <si>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</si>
  <si>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</si>
  <si>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</si>
  <si>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</si>
  <si>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</si>
  <si>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</si>
  <si>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</si>
  <si>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</si>
  <si>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</si>
  <si>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</si>
  <si>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</si>
  <si>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</si>
  <si>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</si>
  <si>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</si>
  <si>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</si>
  <si>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</si>
  <si>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</si>
  <si>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</si>
  <si>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</si>
  <si>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</si>
  <si>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</si>
  <si>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</si>
  <si>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</si>
  <si>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</si>
  <si>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</si>
  <si>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</si>
  <si>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</si>
  <si>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</si>
  <si>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</si>
  <si>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</si>
  <si>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</si>
  <si>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</si>
  <si>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</si>
  <si>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</si>
  <si>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</si>
  <si>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</si>
  <si>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</si>
  <si>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</si>
  <si>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</si>
  <si>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</si>
  <si>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</si>
  <si>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</si>
  <si>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</si>
  <si>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</si>
  <si>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</si>
  <si>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</si>
  <si>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</si>
  <si>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</si>
  <si>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</si>
  <si>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</si>
  <si>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</si>
  <si>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</si>
  <si>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</si>
  <si>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</si>
  <si>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</si>
  <si>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</si>
  <si>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</si>
  <si>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</si>
  <si>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</si>
  <si>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</si>
  <si>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</si>
  <si>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</si>
  <si>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</si>
  <si>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</si>
  <si>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</si>
  <si>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</si>
  <si>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</si>
  <si>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</si>
  <si>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</si>
  <si>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</si>
  <si>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</si>
  <si>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</si>
  <si>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</si>
  <si>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</si>
  <si>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</si>
  <si>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</si>
  <si>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</si>
  <si>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</si>
  <si>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</si>
  <si>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</si>
  <si>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</si>
  <si>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</si>
  <si>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</si>
  <si>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</si>
  <si>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</si>
  <si>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</si>
  <si>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</si>
  <si>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</si>
  <si>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</si>
  <si>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</si>
  <si>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</si>
  <si>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</si>
  <si>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</si>
  <si>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</si>
  <si>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</si>
  <si>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</si>
  <si>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</si>
  <si>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</si>
  <si>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</si>
  <si>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</si>
  <si>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</si>
  <si>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</si>
  <si>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</si>
  <si>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</si>
  <si>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</si>
  <si>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</si>
  <si>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</si>
  <si>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</si>
  <si>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</si>
  <si>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</si>
  <si>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</si>
  <si>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</si>
  <si>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</si>
  <si>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</si>
  <si>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</si>
  <si>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</si>
  <si>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</si>
  <si>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</si>
  <si>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</si>
  <si>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</si>
  <si>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</si>
  <si>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</si>
  <si>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</si>
  <si>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</si>
  <si>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</si>
  <si>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</si>
  <si>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</si>
  <si>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</si>
  <si>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</si>
  <si>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</si>
  <si>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</si>
  <si>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</si>
  <si>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</si>
  <si>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</si>
  <si>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</si>
  <si>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</si>
  <si>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</si>
  <si>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</si>
  <si>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</si>
  <si>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</si>
  <si>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</si>
  <si>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</si>
  <si>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</si>
  <si>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</si>
  <si>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</si>
  <si>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</si>
  <si>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</si>
  <si>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</si>
  <si>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</si>
  <si>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</si>
  <si>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</si>
  <si>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</si>
  <si>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</si>
  <si>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</si>
  <si>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</si>
  <si>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</si>
  <si>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</si>
  <si>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</si>
  <si>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</si>
  <si>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</si>
  <si>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</si>
  <si>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</si>
  <si>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</si>
  <si>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</si>
  <si>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</si>
  <si>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</si>
  <si>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</si>
  <si>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</si>
  <si>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</si>
  <si>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</si>
  <si>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</si>
  <si>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</si>
  <si>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</si>
  <si>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</si>
  <si>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</si>
  <si>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</si>
  <si>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</si>
  <si>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</si>
  <si>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</si>
  <si>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</si>
  <si>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</si>
  <si>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</si>
  <si>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</si>
  <si>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</si>
  <si>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</si>
  <si>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</si>
  <si>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</si>
  <si>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</si>
  <si>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</si>
  <si>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</si>
  <si>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</si>
  <si>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</si>
  <si>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</si>
  <si>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</si>
  <si>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</si>
  <si>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</si>
  <si>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</si>
  <si>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</si>
  <si>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</si>
  <si>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</si>
  <si>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</si>
  <si>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</si>
  <si>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</si>
  <si>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</si>
  <si>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</si>
  <si>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</si>
  <si>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</si>
  <si>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</si>
  <si>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</si>
  <si>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</si>
  <si>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</si>
  <si>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</si>
  <si>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</si>
  <si>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</si>
  <si>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</si>
  <si>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</si>
  <si>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</si>
  <si>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</si>
  <si>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</si>
  <si>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</si>
  <si>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</si>
  <si>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</si>
  <si>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</si>
  <si>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</si>
  <si>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</si>
  <si>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</si>
  <si>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</si>
  <si>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</si>
  <si>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</si>
  <si>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</si>
  <si>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</si>
  <si>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</si>
  <si>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</si>
  <si>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</si>
  <si>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</si>
  <si>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</si>
  <si>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</si>
  <si>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</si>
  <si>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</si>
  <si>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</si>
  <si>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</si>
  <si>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</si>
  <si>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</si>
  <si>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</si>
  <si>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</si>
  <si>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</si>
  <si>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</si>
  <si>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</si>
  <si>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</si>
  <si>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</si>
  <si>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</si>
  <si>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</si>
  <si>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</si>
  <si>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</si>
  <si>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</si>
  <si>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</si>
  <si>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</si>
  <si>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</si>
  <si>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</si>
  <si>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</si>
  <si>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</si>
  <si>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</si>
  <si>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</si>
  <si>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</si>
  <si>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</si>
  <si>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</si>
  <si>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</si>
  <si>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</si>
  <si>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</si>
  <si>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</si>
  <si>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</si>
  <si>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</si>
  <si>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</si>
  <si>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</si>
  <si>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</si>
  <si>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</si>
  <si>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</si>
  <si>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</si>
  <si>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</si>
  <si>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</si>
  <si>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</si>
  <si>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</si>
  <si>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</si>
  <si>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</si>
  <si>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</si>
  <si>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</si>
  <si>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</si>
  <si>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</si>
  <si>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</si>
  <si>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</si>
  <si>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</si>
  <si>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</si>
  <si>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</si>
  <si>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</si>
  <si>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</si>
  <si>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</si>
  <si>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</si>
  <si>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</si>
  <si>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</si>
  <si>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</si>
  <si>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</si>
  <si>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</si>
  <si>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</si>
  <si>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</si>
  <si>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</si>
  <si>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</si>
  <si>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</si>
  <si>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</si>
  <si>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</si>
  <si>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</si>
  <si>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</si>
  <si>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</si>
  <si>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</si>
  <si>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</si>
  <si>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</si>
  <si>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</si>
  <si>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</si>
  <si>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</si>
  <si>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</si>
  <si>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</si>
  <si>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</si>
  <si>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</si>
  <si>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</si>
  <si>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</si>
  <si>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</si>
  <si>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</si>
  <si>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</si>
  <si>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</si>
  <si>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</si>
  <si>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</si>
  <si>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</si>
  <si>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</si>
  <si>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</si>
  <si>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</si>
  <si>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</si>
  <si>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</si>
  <si>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</si>
  <si>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</si>
  <si>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</si>
  <si>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</si>
  <si>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</si>
  <si>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</si>
  <si>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</si>
  <si>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</si>
  <si>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</si>
  <si>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</si>
  <si>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</si>
  <si>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</si>
  <si>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</si>
  <si>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</si>
  <si>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</si>
  <si>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</si>
  <si>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</si>
  <si>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</si>
  <si>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</si>
  <si>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</si>
  <si>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</si>
  <si>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</si>
  <si>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</si>
  <si>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</si>
  <si>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</si>
  <si>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</si>
  <si>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</si>
  <si>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</si>
  <si>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</si>
  <si>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</si>
  <si>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</si>
  <si>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</si>
  <si>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</si>
  <si>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</si>
  <si>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</si>
  <si>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</si>
  <si>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</si>
  <si>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</si>
  <si>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</si>
  <si>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</si>
  <si>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</si>
  <si>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</si>
  <si>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</si>
  <si>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</si>
  <si>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</si>
  <si>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</si>
  <si>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</si>
  <si>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</si>
  <si>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</si>
  <si>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</si>
  <si>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</si>
  <si>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</si>
  <si>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</si>
  <si>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</si>
  <si>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</si>
  <si>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</si>
  <si>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</si>
  <si>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</si>
  <si>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</si>
  <si>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</si>
  <si>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</si>
  <si>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</si>
  <si>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</si>
  <si>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</si>
  <si>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</si>
  <si>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</si>
  <si>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</si>
  <si>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</si>
  <si>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</si>
  <si>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</si>
  <si>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</si>
  <si>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</si>
  <si>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</si>
  <si>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</si>
  <si>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</si>
  <si>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</si>
  <si>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</si>
  <si>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</si>
  <si>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</si>
  <si>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</si>
  <si>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</si>
  <si>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</si>
  <si>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</si>
  <si>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</si>
  <si>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</si>
  <si>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</si>
  <si>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</si>
  <si>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</si>
  <si>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</si>
  <si>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</si>
  <si>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</si>
  <si>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</si>
  <si>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</si>
  <si>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</si>
  <si>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</si>
  <si>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</si>
  <si>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</si>
  <si>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</si>
  <si>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</si>
  <si>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</si>
  <si>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</si>
  <si>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</si>
  <si>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</si>
  <si>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</si>
  <si>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</si>
  <si>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</si>
  <si>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</si>
  <si>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</si>
  <si>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</si>
  <si>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</si>
  <si>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</si>
  <si>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</si>
  <si>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</si>
  <si>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</si>
  <si>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</si>
  <si>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</si>
  <si>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</si>
  <si>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</si>
  <si>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</si>
  <si>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</si>
  <si>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</si>
  <si>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</si>
  <si>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</si>
  <si>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</si>
  <si>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</si>
  <si>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</si>
  <si>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</si>
  <si>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</si>
  <si>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</si>
  <si>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</si>
  <si>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</si>
  <si>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</si>
  <si>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</si>
  <si>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</si>
  <si>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</si>
  <si>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</si>
  <si>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</si>
  <si>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</si>
  <si>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</si>
  <si>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</si>
  <si>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</si>
  <si>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</si>
  <si>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</si>
  <si>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</si>
  <si>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</si>
  <si>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</si>
  <si>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</si>
  <si>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</si>
  <si>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</si>
  <si>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</si>
  <si>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</si>
  <si>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</si>
  <si>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</si>
  <si>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</si>
  <si>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</si>
  <si>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</si>
  <si>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</si>
  <si>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</si>
  <si>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</si>
  <si>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</si>
  <si>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</si>
  <si>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</si>
  <si>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</si>
  <si>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</si>
  <si>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</si>
  <si>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</si>
  <si>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</si>
  <si>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</si>
  <si>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</si>
  <si>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</si>
  <si>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</si>
  <si>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</si>
  <si>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</si>
  <si>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</si>
  <si>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</si>
  <si>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</si>
  <si>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</si>
  <si>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</si>
  <si>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</si>
  <si>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</si>
  <si>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</si>
  <si>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</si>
  <si>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</si>
  <si>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</si>
  <si>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</si>
  <si>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</si>
  <si>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</si>
  <si>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</si>
  <si>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</si>
  <si>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</si>
  <si>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</si>
  <si>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</si>
  <si>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</si>
  <si>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</si>
  <si>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</si>
  <si>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</si>
  <si>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</si>
  <si>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</si>
  <si>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</si>
  <si>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</si>
  <si>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</si>
  <si>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</si>
  <si>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</si>
  <si>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</si>
  <si>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</si>
  <si>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</si>
  <si>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</si>
  <si>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</si>
  <si>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</si>
  <si>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</si>
  <si>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</si>
  <si>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</si>
  <si>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</si>
  <si>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</si>
  <si>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</si>
  <si>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</si>
  <si>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</si>
  <si>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</si>
  <si>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</si>
  <si>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</si>
  <si>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</si>
  <si>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</si>
  <si>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</si>
  <si>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</si>
  <si>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</si>
  <si>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</si>
  <si>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</si>
  <si>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</si>
  <si>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</si>
  <si>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</si>
  <si>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</si>
  <si>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</si>
  <si>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</si>
  <si>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</si>
  <si>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</si>
  <si>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</si>
  <si>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</si>
  <si>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</si>
  <si>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</si>
  <si>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</si>
  <si>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</si>
  <si>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</si>
  <si>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</si>
  <si>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</si>
  <si>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</si>
  <si>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</si>
  <si>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</si>
  <si>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</si>
  <si>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</si>
  <si>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</si>
  <si>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</si>
  <si>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</si>
  <si>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</si>
  <si>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</si>
  <si>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</si>
  <si>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</si>
  <si>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</si>
  <si>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</si>
  <si>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</si>
  <si>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</si>
  <si>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</si>
  <si>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</si>
  <si>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</si>
  <si>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</si>
  <si>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</si>
  <si>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</si>
  <si>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</si>
  <si>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</si>
  <si>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</si>
  <si>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</si>
  <si>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</si>
  <si>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</si>
  <si>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</si>
  <si>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</si>
  <si>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</si>
  <si>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</si>
  <si>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</si>
  <si>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</si>
  <si>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</si>
  <si>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</si>
  <si>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</si>
  <si>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</si>
  <si>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</si>
  <si>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</si>
  <si>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</si>
  <si>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</si>
  <si>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</si>
  <si>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</si>
  <si>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</si>
  <si>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</si>
  <si>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</si>
  <si>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</si>
  <si>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</si>
  <si>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</si>
  <si>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</si>
  <si>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</si>
  <si>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</si>
  <si>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</si>
  <si>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</si>
  <si>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</si>
  <si>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</si>
  <si>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</si>
  <si>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</si>
  <si>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</si>
  <si>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</si>
  <si>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</si>
  <si>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</si>
  <si>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</si>
  <si>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</si>
  <si>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</si>
  <si>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</si>
  <si>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</si>
  <si>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</si>
  <si>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</si>
  <si>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</si>
  <si>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</si>
  <si>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</si>
  <si>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</si>
  <si>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</si>
  <si>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</si>
  <si>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</si>
  <si>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</si>
  <si>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</si>
  <si>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</si>
  <si>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</si>
  <si>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</si>
  <si>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</si>
  <si>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</si>
  <si>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</si>
  <si>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</si>
  <si>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</si>
  <si>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</si>
  <si>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</si>
  <si>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</si>
  <si>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</si>
  <si>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</si>
  <si>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</si>
  <si>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</si>
  <si>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</si>
  <si>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</si>
  <si>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</si>
  <si>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</si>
  <si>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</si>
  <si>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</si>
  <si>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</si>
  <si>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</si>
  <si>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</si>
  <si>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</si>
  <si>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</si>
  <si>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</si>
  <si>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</si>
  <si>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</si>
  <si>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</si>
  <si>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</si>
  <si>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</si>
  <si>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</si>
  <si>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</si>
  <si>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</si>
  <si>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</si>
  <si>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</si>
  <si>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</si>
  <si>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</si>
  <si>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</si>
  <si>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</si>
  <si>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</si>
  <si>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</si>
  <si>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</si>
  <si>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</si>
  <si>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</si>
  <si>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</si>
  <si>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</si>
  <si>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</si>
  <si>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</si>
  <si>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</si>
  <si>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</si>
  <si>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</si>
  <si>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</si>
  <si>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</si>
  <si>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</si>
  <si>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</si>
  <si>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</si>
  <si>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</si>
  <si>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</si>
  <si>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</si>
  <si>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</si>
  <si>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</si>
  <si>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</si>
  <si>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</si>
  <si>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</si>
  <si>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</si>
  <si>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</si>
  <si>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</si>
  <si>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</si>
  <si>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</si>
  <si>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</si>
  <si>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</si>
  <si>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</si>
  <si>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</si>
  <si>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</si>
  <si>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</si>
  <si>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</si>
  <si>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</si>
  <si>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</si>
  <si>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</si>
  <si>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</si>
  <si>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</si>
  <si>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</si>
  <si>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</si>
  <si>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</si>
  <si>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</si>
  <si>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</si>
  <si>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</si>
  <si>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</si>
  <si>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</si>
  <si>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</si>
  <si>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</si>
  <si>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</si>
  <si>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</si>
  <si>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</si>
  <si>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</si>
  <si>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</si>
  <si>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</si>
  <si>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</si>
  <si>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</si>
  <si>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</si>
  <si>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</si>
  <si>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</si>
  <si>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</si>
  <si>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</si>
  <si>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</si>
  <si>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</si>
  <si>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</si>
  <si>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</si>
  <si>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</si>
  <si>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</si>
  <si>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</si>
  <si>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</si>
  <si>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</si>
  <si>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</si>
  <si>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</si>
  <si>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</si>
  <si>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</si>
  <si>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</si>
  <si>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</si>
  <si>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</si>
  <si>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</si>
  <si>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</si>
  <si>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</si>
  <si>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</si>
  <si>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</si>
  <si>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</si>
  <si>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</si>
  <si>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</si>
  <si>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</si>
  <si>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</si>
  <si>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</si>
  <si>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</si>
  <si>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</si>
  <si>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</si>
  <si>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</si>
  <si>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</si>
  <si>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</si>
  <si>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</si>
  <si>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</si>
  <si>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</si>
  <si>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</si>
  <si>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</si>
  <si>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</si>
  <si>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</si>
  <si>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</si>
  <si>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</si>
  <si>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</si>
  <si>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</si>
  <si>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</si>
  <si>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</si>
  <si>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</si>
  <si>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</si>
  <si>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</si>
  <si>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</si>
  <si>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</si>
  <si>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</si>
  <si>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</si>
  <si>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</si>
  <si>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</si>
  <si>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</si>
  <si>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</si>
  <si>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</si>
  <si>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</si>
  <si>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</si>
  <si>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</si>
  <si>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</si>
  <si>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</si>
  <si>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</si>
  <si>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</si>
  <si>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</si>
  <si>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</si>
  <si>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</si>
  <si>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</si>
  <si>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</si>
  <si>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</si>
  <si>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</si>
  <si>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</si>
  <si>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</si>
  <si>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</si>
  <si>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</si>
  <si>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</si>
  <si>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</si>
  <si>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</si>
  <si>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</si>
  <si>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</si>
  <si>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</si>
  <si>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</si>
  <si>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</si>
  <si>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</si>
  <si>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</si>
  <si>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</si>
  <si>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</si>
  <si>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</si>
  <si>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</si>
  <si>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</si>
  <si>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</si>
  <si>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</si>
  <si>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</si>
  <si>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</si>
  <si>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</si>
  <si>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</si>
  <si>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</si>
  <si>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</si>
  <si>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</si>
  <si>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</si>
  <si>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</si>
  <si>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</si>
  <si>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</si>
  <si>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</si>
  <si>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</si>
  <si>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</si>
  <si>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</si>
  <si>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</si>
  <si>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</si>
  <si>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</si>
  <si>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</si>
  <si>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</si>
  <si>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</si>
  <si>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</si>
  <si>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</si>
  <si>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</si>
  <si>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</si>
  <si>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</si>
  <si>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</si>
  <si>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</si>
  <si>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</si>
  <si>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</si>
  <si>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</si>
  <si>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</si>
  <si>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</si>
  <si>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</si>
  <si>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</si>
  <si>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</si>
  <si>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</si>
  <si>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</si>
  <si>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</si>
  <si>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</si>
  <si>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</si>
  <si>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</si>
  <si>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</si>
  <si>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</si>
  <si>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</si>
  <si>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</si>
  <si>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</si>
  <si>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</si>
  <si>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</si>
  <si>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</si>
  <si>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</si>
  <si>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</si>
  <si>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</si>
  <si>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</si>
  <si>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</si>
  <si>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</si>
  <si>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</si>
  <si>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</si>
  <si>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</si>
  <si>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</si>
  <si>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</si>
  <si>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</si>
  <si>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</si>
  <si>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</si>
  <si>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</si>
  <si>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</si>
  <si>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</si>
  <si>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</si>
  <si>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</si>
  <si>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</si>
  <si>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</si>
  <si>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</si>
  <si>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</si>
  <si>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</si>
  <si>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</si>
  <si>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</si>
  <si>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</si>
  <si>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</si>
  <si>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</si>
  <si>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</si>
  <si>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</si>
  <si>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</si>
  <si>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</si>
  <si>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</si>
  <si>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</si>
  <si>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</si>
  <si>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</si>
  <si>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</si>
  <si>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</si>
  <si>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</si>
  <si>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</si>
  <si>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</si>
  <si>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</si>
  <si>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</si>
  <si>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</si>
  <si>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</si>
  <si>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</si>
  <si>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</si>
  <si>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</si>
  <si>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</si>
  <si>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</si>
  <si>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</si>
  <si>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</si>
  <si>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</si>
  <si>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</si>
  <si>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</si>
  <si>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</si>
  <si>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</si>
  <si>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</si>
  <si>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</si>
  <si>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</si>
  <si>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</si>
  <si>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</si>
  <si>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</si>
  <si>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</si>
  <si>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</si>
  <si>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</si>
  <si>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</si>
  <si>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</si>
  <si>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</si>
  <si>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</si>
  <si>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</si>
  <si>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</si>
  <si>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</si>
  <si>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</si>
  <si>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</si>
  <si>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</si>
  <si>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</si>
  <si>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</si>
  <si>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</si>
  <si>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</si>
  <si>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</si>
  <si>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</si>
  <si>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</si>
  <si>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</si>
  <si>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</si>
  <si>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</si>
  <si>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</si>
  <si>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</si>
  <si>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</si>
  <si>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</si>
  <si>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</si>
  <si>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</si>
  <si>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</si>
  <si>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</si>
  <si>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</si>
  <si>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</si>
  <si>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</si>
  <si>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</si>
  <si>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</si>
  <si>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</si>
  <si>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</si>
  <si>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</si>
  <si>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</si>
  <si>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</si>
  <si>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</si>
  <si>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</si>
  <si>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</si>
  <si>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</si>
  <si>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</si>
  <si>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</si>
  <si>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</si>
  <si>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</si>
  <si>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</si>
  <si>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</si>
  <si>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</si>
  <si>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</si>
  <si>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</si>
  <si>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</si>
  <si>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</si>
  <si>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</si>
  <si>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</si>
  <si>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</si>
  <si>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</si>
  <si>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</si>
  <si>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</si>
  <si>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</si>
  <si>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</si>
  <si>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</si>
  <si>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</si>
  <si>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</si>
  <si>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</si>
  <si>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</si>
  <si>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</si>
  <si>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</si>
  <si>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</si>
  <si>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</si>
  <si>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</si>
  <si>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</si>
  <si>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</si>
  <si>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</si>
  <si>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</si>
  <si>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</si>
  <si>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</si>
  <si>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</si>
  <si>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</si>
  <si>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</si>
  <si>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</si>
  <si>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</si>
  <si>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</si>
  <si>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</si>
  <si>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</si>
  <si>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</si>
  <si>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</si>
  <si>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</si>
  <si>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</si>
  <si>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</si>
  <si>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</si>
  <si>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</si>
  <si>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</si>
  <si>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</si>
  <si>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</si>
  <si>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</si>
  <si>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</si>
  <si>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</si>
  <si>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</si>
  <si>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</si>
  <si>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</si>
  <si>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</si>
  <si>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</si>
  <si>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</si>
  <si>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</si>
  <si>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</si>
  <si>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</si>
  <si>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</si>
  <si>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</si>
  <si>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</si>
  <si>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</si>
  <si>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</si>
  <si>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</si>
  <si>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</si>
  <si>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</si>
  <si>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</si>
  <si>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</si>
  <si>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</si>
  <si>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</si>
  <si>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</si>
  <si>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</si>
  <si>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</si>
  <si>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</si>
  <si>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</si>
  <si>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</si>
  <si>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</si>
  <si>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</si>
  <si>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</si>
  <si>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</si>
  <si>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</si>
  <si>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</si>
  <si>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</si>
  <si>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</si>
  <si>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</si>
  <si>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</si>
  <si>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</si>
  <si>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</si>
  <si>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</si>
  <si>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</si>
  <si>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</si>
  <si>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</si>
  <si>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</si>
  <si>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</si>
  <si>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</si>
  <si>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</si>
  <si>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</si>
  <si>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</si>
  <si>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</si>
  <si>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</si>
  <si>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</si>
  <si>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</si>
  <si>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</si>
  <si>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</si>
  <si>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</si>
  <si>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</si>
  <si>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</si>
  <si>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</si>
  <si>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</si>
  <si>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</si>
  <si>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</si>
  <si>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</si>
  <si>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</si>
  <si>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</si>
  <si>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</si>
  <si>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</si>
  <si>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</si>
  <si>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</si>
  <si>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</si>
  <si>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</si>
  <si>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</si>
  <si>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</si>
  <si>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</si>
  <si>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</si>
  <si>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</si>
  <si>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</si>
  <si>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</si>
  <si>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</si>
  <si>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</si>
  <si>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</si>
  <si>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</si>
  <si>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</si>
  <si>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</si>
  <si>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</si>
  <si>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</si>
  <si>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</si>
  <si>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</si>
  <si>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</si>
  <si>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</si>
  <si>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</si>
  <si>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</si>
  <si>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</si>
  <si>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</si>
  <si>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</si>
  <si>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</si>
  <si>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</si>
  <si>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</si>
  <si>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</si>
  <si>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</si>
  <si>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</si>
  <si>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</si>
  <si>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</si>
  <si>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</si>
  <si>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</si>
  <si>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</si>
  <si>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</si>
  <si>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</si>
  <si>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</si>
  <si>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</si>
  <si>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</si>
  <si>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</si>
  <si>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</si>
  <si>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</si>
  <si>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</si>
  <si>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</si>
  <si>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</si>
  <si>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</si>
  <si>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</si>
  <si>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</si>
  <si>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</si>
  <si>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</si>
  <si>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</si>
  <si>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</si>
  <si>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</si>
  <si>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</si>
  <si>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</si>
  <si>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</si>
  <si>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</si>
  <si>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</si>
  <si>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</si>
  <si>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</si>
  <si>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</si>
  <si>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</si>
  <si>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</si>
  <si>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</si>
  <si>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</si>
  <si>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</si>
  <si>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</si>
  <si>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</si>
  <si>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</si>
  <si>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</si>
  <si>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</si>
  <si>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</si>
  <si>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</si>
  <si>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</si>
  <si>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</si>
  <si>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</si>
  <si>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</si>
  <si>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</si>
  <si>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</si>
  <si>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</si>
  <si>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</si>
  <si>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</si>
  <si>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</si>
  <si>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</si>
  <si>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</si>
  <si>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</si>
  <si>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</si>
  <si>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</si>
  <si>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</si>
  <si>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</si>
  <si>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</si>
  <si>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</si>
  <si>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</si>
  <si>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</si>
  <si>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</si>
  <si>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</si>
  <si>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</si>
  <si>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</si>
  <si>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</si>
  <si>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</si>
  <si>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</si>
  <si>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</si>
  <si>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</si>
  <si>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</si>
  <si>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</si>
  <si>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</si>
  <si>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</si>
  <si>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</si>
  <si>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</si>
  <si>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</si>
  <si>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</si>
  <si>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</si>
  <si>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</si>
  <si>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</si>
  <si>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</si>
  <si>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</si>
  <si>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</si>
  <si>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</si>
  <si>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</si>
  <si>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</si>
  <si>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</si>
  <si>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</si>
  <si>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</si>
  <si>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</si>
  <si>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</si>
  <si>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</si>
  <si>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</si>
  <si>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</si>
  <si>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</si>
  <si>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</si>
  <si>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</si>
  <si>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</si>
  <si>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</si>
  <si>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</si>
  <si>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</si>
  <si>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</si>
  <si>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</si>
  <si>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</si>
  <si>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</si>
  <si>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</si>
  <si>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</si>
  <si>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</si>
  <si>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</si>
  <si>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</si>
  <si>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</si>
  <si>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</si>
  <si>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</si>
  <si>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</si>
  <si>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</si>
  <si>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</si>
  <si>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</si>
  <si>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</si>
  <si>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</si>
  <si>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</si>
  <si>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</si>
  <si>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</si>
  <si>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</si>
  <si>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</si>
  <si>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</si>
  <si>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</si>
  <si>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</si>
  <si>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</si>
  <si>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</si>
  <si>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</si>
  <si>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</si>
  <si>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</si>
  <si>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</si>
  <si>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</si>
  <si>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</si>
  <si>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</si>
  <si>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</si>
  <si>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</si>
  <si>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</si>
  <si>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</si>
  <si>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</si>
  <si>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</si>
  <si>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</si>
  <si>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</si>
  <si>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</si>
  <si>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</si>
  <si>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</si>
  <si>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</si>
  <si>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</si>
  <si>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</si>
  <si>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</si>
  <si>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</si>
  <si>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</si>
  <si>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</si>
  <si>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</si>
  <si>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</si>
  <si>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</si>
  <si>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</si>
  <si>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</si>
  <si>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</si>
  <si>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</si>
  <si>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</si>
  <si>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</si>
  <si>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</si>
  <si>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</si>
  <si>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</si>
  <si>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</si>
  <si>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</si>
  <si>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</si>
  <si>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</si>
  <si>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</si>
  <si>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</si>
  <si>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</si>
  <si>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</si>
  <si>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</si>
  <si>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</si>
  <si>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</si>
  <si>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</si>
  <si>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</si>
  <si>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</si>
  <si>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</si>
  <si>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</si>
  <si>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</si>
  <si>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</si>
  <si>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</si>
  <si>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</si>
  <si>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</si>
  <si>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</si>
  <si>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</si>
  <si>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</si>
  <si>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</si>
  <si>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</si>
  <si>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</si>
  <si>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</si>
  <si>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</si>
  <si>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</si>
  <si>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</si>
  <si>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</si>
  <si>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</si>
  <si>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</si>
  <si>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</si>
  <si>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</si>
  <si>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</si>
  <si>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</si>
  <si>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</si>
  <si>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</si>
  <si>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</si>
  <si>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</si>
  <si>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</si>
  <si>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</si>
  <si>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</si>
  <si>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</si>
  <si>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</si>
  <si>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</si>
  <si>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</si>
  <si>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</si>
  <si>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</si>
  <si>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</si>
  <si>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</si>
  <si>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</si>
  <si>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</si>
  <si>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</si>
  <si>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</si>
  <si>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</si>
  <si>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</si>
  <si>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</si>
  <si>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</si>
  <si>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</si>
  <si>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</si>
  <si>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</si>
  <si>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</si>
  <si>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</si>
  <si>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</si>
  <si>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</si>
  <si>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</si>
  <si>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</si>
  <si>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</si>
  <si>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</si>
  <si>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</si>
  <si>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</si>
  <si>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</si>
  <si>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</si>
  <si>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</si>
  <si>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</si>
  <si>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</si>
  <si>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</si>
  <si>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</si>
  <si>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</si>
  <si>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</si>
  <si>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</si>
  <si>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</si>
  <si>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</si>
  <si>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</si>
  <si>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</si>
  <si>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</si>
  <si>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</si>
  <si>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</si>
  <si>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</si>
  <si>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</si>
  <si>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</si>
  <si>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</si>
  <si>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</si>
  <si>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</si>
  <si>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</si>
  <si>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</si>
  <si>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</si>
  <si>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</si>
  <si>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</si>
  <si>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</si>
  <si>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</si>
  <si>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</si>
  <si>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</si>
  <si>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</si>
  <si>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</si>
  <si>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</si>
  <si>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</si>
  <si>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</si>
  <si>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</si>
  <si>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</si>
  <si>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</si>
  <si>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</si>
  <si>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</si>
  <si>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</si>
  <si>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</si>
  <si>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</si>
  <si>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</si>
  <si>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</si>
  <si>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</si>
  <si>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</si>
  <si>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</si>
  <si>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</si>
  <si>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</si>
  <si>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</si>
  <si>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</si>
  <si>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</si>
  <si>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</si>
  <si>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</si>
  <si>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</si>
  <si>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</si>
  <si>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</si>
  <si>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</si>
  <si>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</si>
  <si>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</si>
  <si>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</si>
  <si>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</si>
  <si>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</si>
  <si>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</si>
  <si>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</si>
  <si>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</si>
  <si>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</si>
  <si>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</si>
  <si>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</si>
  <si>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</si>
  <si>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</si>
  <si>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</si>
  <si>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</si>
  <si>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</si>
  <si>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</si>
  <si>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</si>
  <si>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</si>
  <si>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</si>
  <si>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</si>
  <si>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</si>
  <si>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</si>
  <si>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</si>
  <si>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</si>
  <si>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</si>
  <si>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</si>
  <si>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</si>
  <si>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</si>
  <si>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</si>
  <si>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</si>
  <si>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</si>
  <si>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</si>
  <si>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</si>
  <si>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</si>
  <si>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</si>
  <si>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</si>
  <si>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</si>
  <si>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</si>
  <si>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</si>
  <si>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</si>
  <si>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</si>
  <si>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</si>
  <si>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</si>
  <si>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</si>
  <si>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</si>
  <si>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</si>
  <si>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</si>
  <si>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</si>
  <si>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</si>
  <si>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</si>
  <si>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</si>
  <si>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</si>
  <si>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</si>
  <si>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</si>
  <si>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</si>
  <si>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</si>
  <si>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</si>
  <si>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</si>
  <si>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</si>
  <si>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</si>
  <si>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</si>
  <si>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</si>
  <si>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</si>
  <si>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</si>
  <si>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</si>
  <si>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</si>
  <si>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</si>
  <si>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</si>
  <si>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</si>
  <si>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</si>
  <si>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</si>
  <si>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</si>
  <si>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</si>
  <si>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</si>
  <si>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</si>
  <si>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</si>
  <si>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</si>
  <si>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</si>
  <si>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</si>
  <si>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</si>
  <si>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</si>
  <si>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</si>
  <si>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</si>
  <si>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</si>
  <si>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</si>
  <si>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</si>
  <si>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</si>
  <si>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</si>
  <si>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</si>
  <si>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</si>
  <si>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</si>
  <si>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</si>
  <si>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</si>
  <si>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</si>
  <si>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</si>
  <si>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</si>
  <si>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</si>
  <si>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</si>
  <si>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</si>
  <si>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</si>
  <si>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</si>
  <si>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</si>
  <si>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</si>
  <si>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</si>
  <si>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</si>
  <si>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</si>
  <si>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</si>
  <si>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</si>
  <si>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</si>
  <si>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</si>
  <si>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</si>
  <si>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</si>
  <si>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</si>
  <si>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</si>
  <si>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</si>
  <si>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</si>
  <si>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</si>
  <si>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</si>
  <si>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</si>
  <si>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</si>
  <si>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</si>
  <si>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</si>
  <si>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</si>
  <si>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</si>
  <si>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</si>
  <si>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</si>
  <si>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</si>
  <si>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</si>
  <si>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</si>
  <si>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</si>
  <si>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</si>
  <si>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</si>
  <si>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</si>
  <si>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</si>
  <si>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</si>
  <si>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</si>
  <si>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</si>
  <si>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</si>
  <si>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</si>
  <si>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</si>
  <si>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</si>
  <si>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</si>
  <si>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</si>
  <si>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</si>
  <si>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</si>
  <si>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</si>
  <si>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</si>
  <si>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</si>
  <si>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</si>
  <si>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</si>
  <si>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</si>
  <si>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</si>
  <si>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</si>
  <si>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</si>
  <si>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</si>
  <si>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</si>
  <si>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</si>
  <si>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</si>
  <si>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</si>
  <si>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</si>
  <si>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</si>
  <si>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</si>
  <si>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</si>
  <si>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</si>
  <si>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</si>
  <si>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</si>
  <si>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</si>
  <si>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</si>
  <si>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</si>
  <si>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</si>
  <si>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</si>
  <si>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</si>
  <si>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</si>
  <si>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</si>
  <si>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</si>
  <si>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</si>
  <si>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</si>
  <si>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</si>
  <si>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</si>
  <si>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</si>
  <si>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</si>
  <si>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</si>
  <si>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</si>
  <si>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</si>
  <si>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</si>
  <si>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</si>
  <si>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</si>
  <si>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</si>
  <si>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</si>
  <si>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</si>
  <si>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</si>
  <si>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</si>
  <si>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</si>
  <si>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</si>
  <si>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</si>
  <si>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</si>
  <si>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</si>
  <si>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</si>
  <si>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</si>
  <si>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</si>
  <si>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</si>
  <si>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</si>
  <si>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</si>
  <si>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</si>
  <si>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</si>
  <si>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</si>
  <si>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</si>
  <si>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</si>
  <si>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</si>
  <si>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</si>
  <si>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</si>
  <si>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</si>
  <si>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</si>
  <si>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</si>
  <si>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</si>
  <si>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</si>
  <si>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</si>
  <si>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</si>
  <si>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</si>
  <si>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</si>
  <si>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</si>
  <si>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</si>
  <si>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</si>
  <si>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</si>
  <si>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</si>
  <si>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</si>
  <si>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</si>
  <si>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</si>
  <si>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</si>
  <si>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</si>
  <si>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</si>
  <si>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</si>
  <si>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</si>
  <si>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</si>
  <si>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</si>
  <si>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</si>
  <si>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</si>
  <si>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</si>
  <si>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</si>
  <si>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</si>
  <si>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</si>
  <si>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</si>
  <si>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</si>
  <si>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</si>
  <si>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</si>
  <si>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</si>
  <si>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</si>
  <si>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</si>
  <si>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</si>
  <si>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</si>
  <si>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</si>
  <si>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</si>
  <si>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</si>
  <si>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</si>
  <si>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</si>
  <si>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</si>
  <si>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</si>
  <si>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</si>
  <si>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</si>
  <si>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</si>
  <si>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</si>
  <si>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</si>
  <si>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</si>
  <si>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</si>
  <si>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</si>
  <si>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</si>
  <si>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</si>
  <si>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</si>
  <si>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</si>
  <si>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</si>
  <si>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</si>
  <si>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</si>
  <si>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</si>
  <si>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</si>
  <si>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</si>
  <si>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</si>
  <si>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</si>
  <si>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</si>
  <si>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</si>
  <si>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</si>
  <si>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</si>
  <si>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</si>
  <si>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</si>
  <si>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</si>
  <si>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</si>
  <si>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</si>
  <si>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</si>
  <si>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</si>
  <si>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</si>
  <si>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</si>
  <si>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</si>
  <si>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</si>
  <si>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</si>
  <si>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</si>
  <si>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</si>
  <si>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</si>
  <si>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</si>
  <si>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</si>
  <si>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</si>
  <si>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</si>
  <si>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</si>
  <si>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</si>
  <si>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</si>
  <si>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</si>
  <si>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</si>
  <si>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</si>
  <si>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</si>
  <si>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</si>
  <si>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</si>
  <si>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</si>
  <si>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</si>
  <si>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</si>
  <si>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</si>
  <si>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</si>
  <si>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</si>
  <si>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</si>
  <si>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</si>
  <si>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</si>
  <si>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</si>
  <si>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</si>
  <si>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</si>
  <si>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</si>
  <si>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</si>
  <si>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</si>
  <si>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</si>
  <si>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</si>
  <si>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</si>
  <si>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</si>
  <si>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</si>
  <si>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</si>
  <si>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</si>
  <si>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</si>
  <si>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</si>
  <si>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</si>
  <si>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</si>
  <si>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</si>
  <si>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</si>
  <si>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</si>
  <si>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</si>
  <si>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</si>
  <si>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</si>
  <si>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</si>
  <si>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</si>
  <si>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</si>
  <si>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</si>
  <si>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</si>
  <si>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</si>
  <si>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</si>
  <si>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</si>
  <si>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</si>
  <si>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</si>
  <si>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</si>
  <si>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</si>
  <si>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</si>
  <si>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</si>
  <si>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</si>
  <si>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</si>
  <si>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</si>
  <si>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</si>
  <si>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</si>
  <si>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</si>
  <si>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</si>
  <si>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</si>
  <si>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</si>
  <si>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</si>
  <si>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</si>
  <si>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</si>
  <si>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</si>
  <si>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</si>
  <si>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</si>
  <si>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</si>
  <si>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</si>
  <si>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</si>
  <si>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</si>
  <si>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</si>
  <si>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</si>
  <si>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</si>
  <si>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</si>
  <si>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</si>
  <si>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</si>
  <si>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</si>
  <si>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</si>
  <si>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</si>
  <si>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</si>
  <si>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</si>
  <si>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</si>
  <si>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</si>
  <si>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</si>
  <si>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</si>
  <si>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</si>
  <si>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</si>
  <si>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</si>
  <si>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</si>
  <si>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</si>
  <si>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</si>
  <si>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</si>
  <si>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</si>
  <si>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</si>
  <si>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</si>
  <si>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</si>
  <si>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</si>
  <si>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</si>
  <si>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</si>
  <si>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</si>
  <si>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</si>
  <si>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</si>
  <si>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</si>
  <si>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</si>
  <si>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</si>
  <si>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</si>
  <si>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</si>
  <si>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</si>
  <si>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</si>
  <si>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</si>
  <si>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</si>
  <si>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</si>
  <si>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</si>
  <si>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</si>
  <si>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</si>
  <si>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</si>
  <si>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</si>
  <si>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</si>
  <si>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</si>
  <si>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</si>
  <si>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</si>
  <si>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</si>
  <si>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</si>
  <si>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</si>
  <si>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</si>
  <si>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</si>
  <si>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</si>
  <si>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</si>
  <si>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</si>
  <si>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</si>
  <si>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</si>
  <si>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</si>
  <si>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</si>
  <si>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</si>
  <si>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</si>
  <si>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</si>
  <si>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</si>
  <si>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</si>
  <si>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</si>
  <si>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</si>
  <si>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</si>
  <si>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</si>
  <si>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</si>
  <si>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</si>
  <si>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</si>
  <si>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</si>
  <si>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</si>
  <si>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</si>
  <si>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</si>
  <si>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</si>
  <si>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</si>
  <si>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</si>
  <si>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</si>
  <si>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</si>
  <si>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</si>
  <si>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</si>
  <si>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</si>
  <si>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</si>
  <si>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</si>
  <si>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</si>
  <si>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</si>
  <si>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</si>
  <si>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</si>
  <si>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</si>
  <si>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</si>
  <si>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</si>
  <si>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</si>
  <si>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</si>
  <si>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</si>
  <si>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</si>
  <si>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</si>
  <si>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</si>
  <si>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</si>
  <si>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</si>
  <si>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</si>
  <si>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</si>
  <si>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</si>
  <si>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</si>
  <si>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</si>
  <si>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</si>
  <si>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</si>
  <si>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</si>
  <si>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</si>
  <si>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</si>
  <si>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</si>
  <si>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</si>
  <si>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</si>
  <si>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</si>
  <si>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</si>
  <si>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</si>
  <si>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</si>
  <si>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</si>
  <si>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</si>
  <si>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</si>
  <si>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</si>
  <si>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</si>
  <si>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</si>
  <si>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</si>
  <si>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</si>
  <si>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</si>
  <si>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</si>
  <si>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</si>
  <si>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</si>
  <si>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</si>
  <si>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</si>
  <si>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</si>
  <si>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</si>
  <si>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</si>
  <si>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</si>
  <si>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</si>
  <si>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</si>
  <si>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</si>
  <si>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</si>
  <si>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</si>
  <si>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</si>
  <si>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</si>
  <si>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</si>
  <si>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</si>
  <si>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</si>
  <si>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</si>
  <si>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</si>
  <si>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</si>
  <si>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</si>
  <si>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</si>
  <si>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</si>
  <si>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</si>
  <si>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</si>
  <si>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</si>
  <si>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</si>
  <si>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</si>
  <si>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</si>
  <si>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</si>
  <si>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</si>
  <si>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</si>
  <si>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</si>
  <si>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</si>
  <si>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</si>
  <si>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</si>
  <si>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</si>
  <si>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</si>
  <si>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</si>
  <si>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</si>
  <si>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</si>
  <si>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</si>
  <si>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</si>
  <si>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</si>
  <si>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</si>
  <si>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</si>
  <si>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</si>
  <si>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</si>
  <si>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</si>
  <si>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</si>
  <si>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</si>
  <si>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</si>
  <si>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</si>
  <si>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</si>
  <si>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</si>
  <si>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</si>
  <si>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</si>
  <si>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</si>
  <si>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</si>
  <si>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</si>
  <si>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</si>
  <si>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</si>
  <si>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</si>
  <si>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</si>
  <si>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</si>
  <si>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</si>
  <si>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</si>
  <si>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</si>
  <si>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</si>
  <si>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</si>
  <si>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</si>
  <si>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</si>
  <si>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</si>
  <si>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</si>
  <si>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</si>
  <si>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</si>
  <si>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</si>
  <si>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</si>
  <si>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</si>
  <si>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</si>
  <si>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</si>
  <si>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</si>
  <si>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</si>
  <si>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</si>
  <si>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</si>
  <si>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</si>
  <si>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</si>
  <si>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</si>
  <si>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</si>
  <si>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</si>
  <si>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</si>
  <si>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</si>
  <si>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</si>
  <si>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</si>
  <si>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</si>
  <si>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</si>
  <si>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</si>
  <si>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</si>
  <si>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</si>
  <si>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</si>
  <si>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</si>
  <si>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</si>
  <si>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</si>
  <si>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</si>
  <si>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</si>
  <si>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</si>
  <si>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</si>
  <si>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</si>
  <si>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</si>
  <si>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</si>
  <si>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</si>
  <si>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</si>
  <si>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</si>
  <si>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</si>
  <si>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</si>
  <si>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</si>
  <si>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</si>
  <si>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</si>
  <si>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</si>
  <si>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</si>
  <si>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</si>
  <si>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</si>
  <si>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</si>
  <si>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</si>
  <si>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</si>
  <si>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</si>
  <si>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</si>
  <si>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</si>
  <si>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</si>
  <si>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</si>
  <si>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</si>
  <si>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</si>
  <si>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</si>
  <si>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</si>
  <si>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</si>
  <si>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</si>
  <si>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</si>
  <si>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</si>
  <si>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</si>
  <si>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</si>
  <si>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</si>
  <si>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</si>
  <si>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</si>
  <si>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</si>
  <si>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</si>
  <si>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</si>
  <si>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</si>
  <si>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</si>
  <si>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</si>
  <si>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</si>
  <si>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</si>
  <si>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</si>
  <si>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</si>
  <si>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</si>
  <si>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</si>
  <si>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</si>
  <si>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</si>
  <si>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</si>
  <si>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</si>
  <si>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</si>
  <si>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</si>
  <si>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</si>
  <si>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</si>
  <si>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</si>
  <si>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</si>
  <si>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</si>
  <si>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</si>
  <si>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</si>
  <si>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</si>
  <si>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</si>
  <si>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</si>
  <si>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</si>
  <si>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</si>
  <si>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</si>
  <si>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</si>
  <si>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</si>
  <si>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</si>
  <si>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</si>
  <si>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</si>
  <si>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</si>
  <si>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</si>
  <si>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</si>
  <si>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</si>
  <si>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</si>
  <si>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</si>
  <si>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</si>
  <si>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</si>
  <si>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</si>
  <si>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</si>
  <si>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</si>
  <si>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</si>
  <si>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</si>
  <si>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</si>
  <si>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</si>
  <si>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</si>
  <si>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</si>
  <si>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</si>
  <si>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</si>
  <si>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</si>
  <si>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</si>
  <si>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</si>
  <si>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</si>
  <si>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</si>
  <si>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</si>
  <si>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</si>
  <si>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</si>
  <si>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</si>
  <si>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</si>
  <si>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</si>
  <si>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</si>
  <si>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</si>
  <si>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</si>
  <si>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</si>
  <si>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</si>
  <si>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</si>
  <si>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</si>
  <si>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</si>
  <si>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</si>
  <si>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</si>
  <si>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</si>
  <si>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</si>
  <si>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</si>
  <si>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</si>
  <si>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</si>
  <si>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</si>
  <si>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</si>
  <si>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</si>
  <si>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</si>
  <si>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</si>
  <si>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</si>
  <si>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</si>
  <si>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</si>
  <si>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</si>
  <si>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</si>
  <si>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</si>
  <si>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</si>
  <si>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</si>
  <si>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</si>
  <si>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</si>
  <si>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</si>
  <si>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</si>
  <si>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</si>
  <si>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</si>
  <si>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</si>
  <si>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</si>
  <si>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</si>
  <si>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</si>
  <si>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</si>
  <si>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</si>
  <si>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</si>
  <si>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</si>
  <si>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</si>
  <si>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</si>
  <si>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</si>
  <si>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</si>
  <si>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</si>
  <si>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</si>
  <si>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</si>
  <si>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</si>
  <si>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</si>
  <si>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</si>
  <si>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</si>
  <si>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</si>
  <si>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</si>
  <si>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</si>
  <si>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</si>
  <si>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</si>
  <si>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</si>
  <si>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</si>
  <si>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</si>
  <si>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</si>
  <si>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</si>
  <si>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</si>
  <si>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</si>
  <si>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</si>
  <si>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</si>
  <si>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</si>
  <si>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</si>
  <si>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</si>
  <si>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</si>
  <si>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</si>
  <si>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</si>
  <si>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</si>
  <si>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</si>
  <si>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</si>
  <si>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</si>
  <si>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</si>
  <si>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</si>
  <si>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</si>
  <si>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</si>
  <si>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</si>
  <si>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</si>
  <si>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</si>
  <si>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</si>
  <si>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</si>
  <si>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</si>
  <si>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</si>
  <si>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</si>
  <si>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</si>
  <si>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</si>
  <si>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</si>
  <si>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</si>
  <si>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</si>
  <si>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</si>
  <si>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</si>
  <si>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</si>
  <si>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</si>
  <si>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</si>
  <si>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</si>
  <si>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</si>
  <si>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</si>
  <si>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</si>
  <si>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</si>
  <si>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</si>
  <si>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</si>
  <si>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</si>
  <si>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</si>
  <si>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</si>
  <si>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</si>
  <si>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</si>
  <si>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</si>
  <si>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</si>
  <si>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</si>
  <si>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</si>
  <si>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</si>
  <si>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</si>
  <si>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</si>
  <si>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</si>
  <si>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</si>
  <si>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</si>
  <si>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</si>
  <si>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</si>
  <si>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</si>
  <si>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</si>
  <si>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</si>
  <si>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</si>
  <si>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</si>
  <si>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</si>
  <si>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</si>
  <si>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</si>
  <si>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</si>
  <si>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</si>
  <si>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</si>
  <si>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</si>
  <si>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</si>
  <si>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</si>
  <si>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</si>
  <si>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</si>
  <si>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</si>
  <si>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</si>
  <si>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</si>
  <si>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</si>
  <si>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</si>
  <si>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</si>
  <si>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</si>
  <si>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</si>
  <si>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</si>
  <si>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</si>
  <si>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</si>
  <si>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</si>
  <si>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</si>
  <si>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</si>
  <si>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</si>
  <si>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</si>
  <si>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</si>
  <si>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</si>
  <si>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</si>
  <si>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</si>
  <si>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</si>
  <si>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</si>
  <si>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</si>
  <si>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</si>
  <si>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</si>
  <si>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</si>
  <si>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</si>
  <si>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</si>
  <si>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</si>
  <si>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</si>
  <si>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</si>
  <si>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</si>
  <si>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</si>
  <si>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</si>
  <si>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</si>
  <si>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</si>
  <si>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</si>
  <si>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</si>
  <si>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</si>
  <si>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</si>
  <si>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</si>
  <si>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</si>
  <si>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</si>
  <si>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</si>
  <si>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</si>
  <si>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</si>
  <si>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</si>
  <si>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</si>
  <si>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</si>
  <si>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</si>
  <si>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</si>
  <si>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</si>
  <si>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</si>
  <si>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</si>
  <si>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</si>
  <si>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</si>
  <si>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</si>
  <si>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</si>
  <si>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</si>
  <si>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</si>
  <si>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</si>
  <si>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</si>
  <si>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</si>
  <si>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</si>
  <si>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</si>
  <si>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</si>
  <si>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</si>
  <si>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</si>
  <si>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</si>
  <si>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</si>
  <si>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</si>
  <si>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</si>
  <si>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</si>
  <si>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</si>
  <si>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</si>
  <si>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</si>
  <si>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</si>
  <si>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</si>
  <si>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</si>
  <si>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</si>
  <si>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</si>
  <si>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</si>
  <si>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</si>
  <si>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</si>
  <si>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</si>
  <si>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</si>
  <si>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</si>
  <si>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</si>
  <si>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</si>
  <si>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</si>
  <si>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</si>
  <si>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</si>
  <si>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</si>
  <si>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</si>
  <si>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</si>
  <si>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</si>
  <si>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</si>
  <si>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</si>
  <si>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</si>
  <si>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</si>
  <si>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</si>
  <si>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</si>
  <si>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</si>
  <si>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</si>
  <si>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</si>
  <si>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</si>
  <si>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</si>
  <si>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</si>
  <si>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</si>
  <si>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</si>
  <si>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</si>
  <si>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</si>
  <si>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</si>
  <si>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</si>
  <si>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</si>
  <si>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</si>
  <si>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</si>
  <si>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</si>
  <si>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</si>
  <si>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</si>
  <si>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</si>
  <si>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</si>
  <si>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</si>
  <si>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</si>
  <si>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</si>
  <si>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</si>
  <si>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</si>
  <si>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</si>
  <si>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</si>
  <si>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</si>
  <si>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</si>
  <si>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</si>
  <si>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</si>
  <si>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</si>
  <si>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</si>
  <si>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</si>
  <si>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</si>
  <si>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</si>
  <si>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</si>
  <si>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</si>
  <si>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</si>
  <si>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</si>
  <si>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</si>
  <si>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</si>
  <si>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</si>
  <si>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</si>
  <si>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</si>
  <si>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</si>
  <si>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</si>
  <si>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</si>
  <si>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</si>
  <si>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</si>
  <si>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</si>
  <si>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</si>
  <si>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</si>
  <si>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</si>
  <si>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</si>
  <si>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</si>
  <si>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</si>
  <si>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</si>
  <si>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</si>
  <si>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</si>
  <si>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</si>
  <si>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</si>
  <si>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</si>
  <si>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</si>
  <si>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</si>
  <si>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</si>
  <si>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</si>
  <si>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</si>
  <si>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</si>
  <si>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</si>
  <si>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</si>
  <si>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</si>
  <si>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</si>
  <si>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</si>
  <si>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</si>
  <si>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</si>
  <si>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</si>
  <si>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</si>
  <si>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</si>
  <si>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</si>
  <si>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</si>
  <si>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</si>
  <si>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</si>
  <si>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</si>
  <si>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</si>
  <si>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</si>
  <si>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</si>
  <si>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</si>
  <si>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</si>
  <si>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</si>
  <si>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</si>
  <si>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</si>
  <si>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</si>
  <si>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</si>
  <si>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</si>
  <si>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</si>
  <si>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</si>
  <si>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</si>
  <si>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</si>
  <si>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</si>
  <si>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</si>
  <si>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</si>
  <si>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</si>
  <si>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</si>
  <si>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</si>
  <si>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</si>
  <si>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</si>
  <si>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</si>
  <si>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</si>
  <si>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</si>
  <si>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</si>
  <si>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</si>
  <si>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</si>
  <si>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</si>
  <si>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</si>
  <si>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</si>
  <si>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</si>
  <si>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</si>
  <si>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</si>
  <si>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</si>
  <si>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</si>
  <si>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</si>
  <si>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</si>
  <si>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</si>
  <si>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</si>
  <si>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</si>
  <si>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</si>
  <si>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</si>
  <si>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</si>
  <si>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</si>
  <si>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</si>
  <si>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</si>
  <si>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</si>
  <si>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</si>
  <si>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</si>
  <si>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</si>
  <si>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</si>
  <si>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</si>
  <si>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</si>
  <si>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</si>
  <si>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</si>
  <si>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</si>
  <si>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</si>
  <si>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</si>
  <si>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</si>
  <si>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</si>
  <si>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</si>
  <si>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</si>
  <si>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</si>
  <si>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</si>
  <si>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</si>
  <si>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</si>
  <si>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</si>
  <si>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</si>
  <si>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</si>
  <si>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</si>
  <si>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</si>
  <si>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</si>
  <si>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</si>
  <si>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</si>
  <si>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</si>
  <si>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</si>
  <si>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</si>
  <si>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</si>
  <si>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</si>
  <si>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</si>
  <si>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</si>
  <si>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</si>
  <si>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</si>
  <si>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</si>
  <si>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</si>
  <si>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</si>
  <si>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</si>
  <si>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</si>
  <si>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</si>
  <si>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</si>
  <si>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</si>
  <si>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</si>
  <si>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</si>
  <si>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</si>
  <si>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</si>
  <si>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</si>
  <si>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</si>
  <si>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</si>
  <si>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</si>
  <si>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</si>
  <si>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</si>
  <si>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</si>
  <si>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</si>
  <si>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</si>
  <si>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</si>
  <si>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</si>
  <si>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</si>
  <si>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</si>
  <si>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</si>
  <si>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</si>
  <si>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</si>
  <si>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</si>
  <si>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</si>
  <si>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</si>
  <si>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</si>
  <si>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</si>
  <si>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</si>
  <si>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</si>
  <si>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</si>
  <si>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</si>
  <si>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</si>
  <si>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</si>
  <si>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</si>
  <si>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</si>
  <si>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</si>
  <si>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</si>
  <si>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</si>
  <si>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</si>
  <si>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</si>
  <si>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</si>
  <si>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</si>
  <si>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</si>
  <si>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</si>
  <si>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</si>
  <si>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</si>
  <si>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</si>
  <si>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</si>
  <si>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</si>
  <si>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</si>
  <si>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</si>
  <si>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</si>
  <si>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</si>
  <si>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</si>
  <si>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</si>
  <si>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</si>
  <si>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</si>
  <si>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</si>
  <si>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</si>
  <si>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</si>
  <si>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</si>
  <si>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</si>
  <si>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</si>
  <si>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</si>
  <si>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</si>
  <si>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</si>
  <si>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</si>
  <si>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</si>
  <si>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</si>
  <si>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</si>
  <si>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</si>
  <si>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</si>
  <si>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</si>
  <si>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</si>
  <si>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</si>
  <si>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</si>
  <si>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</si>
  <si>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</si>
  <si>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</si>
  <si>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</si>
  <si>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</si>
  <si>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</si>
  <si>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</si>
  <si>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</si>
  <si>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</si>
  <si>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</si>
  <si>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</si>
  <si>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</si>
  <si>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</si>
  <si>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</si>
  <si>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</si>
  <si>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</si>
  <si>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</si>
  <si>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</si>
  <si>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</si>
  <si>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</si>
  <si>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</si>
  <si>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</si>
  <si>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</si>
  <si>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</si>
  <si>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</si>
  <si>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</si>
  <si>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</si>
  <si>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</si>
  <si>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</si>
  <si>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</si>
  <si>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</si>
  <si>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</si>
  <si>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</si>
  <si>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</si>
  <si>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</si>
  <si>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</si>
  <si>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</si>
  <si>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</si>
  <si>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</si>
  <si>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</si>
  <si>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</si>
  <si>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</si>
  <si>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</si>
  <si>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</si>
  <si>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</si>
  <si>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</si>
  <si>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</si>
  <si>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</si>
  <si>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</si>
  <si>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</si>
  <si>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</si>
  <si>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</si>
  <si>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</si>
  <si>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</si>
  <si>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</si>
  <si>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</si>
  <si>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</si>
  <si>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</si>
  <si>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</si>
  <si>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</si>
  <si>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</si>
  <si>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</si>
  <si>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</si>
  <si>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</si>
  <si>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</si>
  <si>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</si>
  <si>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</si>
  <si>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</si>
  <si>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</si>
  <si>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</si>
  <si>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</si>
  <si>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</si>
  <si>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</si>
  <si>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</si>
  <si>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</si>
  <si>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</si>
  <si>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</si>
  <si>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</si>
  <si>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</si>
  <si>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</si>
  <si>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</si>
  <si>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</si>
  <si>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</si>
  <si>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</si>
  <si>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</si>
  <si>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</si>
  <si>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</si>
  <si>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</si>
  <si>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</si>
  <si>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</si>
  <si>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</si>
  <si>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</si>
  <si>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</si>
  <si>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</si>
  <si>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</si>
  <si>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</si>
  <si>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</si>
  <si>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</si>
  <si>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</si>
  <si>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</si>
  <si>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</si>
  <si>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</si>
  <si>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</si>
  <si>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</si>
  <si>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</si>
  <si>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</si>
  <si>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</si>
  <si>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</si>
  <si>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</si>
  <si>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</si>
  <si>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</si>
  <si>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</si>
  <si>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</si>
  <si>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</si>
  <si>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</si>
  <si>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</si>
  <si>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</si>
  <si>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</si>
  <si>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</si>
  <si>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</si>
  <si>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</si>
  <si>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</si>
  <si>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</si>
  <si>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</si>
  <si>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</si>
  <si>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</si>
  <si>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</si>
  <si>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</si>
  <si>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</si>
  <si>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</si>
  <si>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</si>
  <si>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</si>
  <si>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</si>
  <si>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</si>
  <si>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</si>
  <si>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</si>
  <si>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</si>
  <si>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</si>
  <si>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</si>
  <si>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</si>
  <si>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</si>
  <si>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</si>
  <si>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</si>
  <si>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</si>
  <si>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</si>
  <si>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</si>
  <si>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</si>
  <si>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</si>
  <si>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</si>
  <si>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</si>
  <si>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</si>
  <si>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</si>
  <si>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</si>
  <si>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</si>
  <si>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</si>
  <si>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</si>
  <si>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</si>
  <si>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</si>
  <si>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</si>
  <si>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</si>
  <si>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</si>
  <si>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</si>
  <si>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</si>
  <si>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</si>
  <si>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</si>
  <si>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</si>
  <si>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</si>
  <si>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</si>
  <si>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</si>
  <si>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</si>
  <si>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</si>
  <si>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</si>
  <si>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</si>
  <si>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</si>
  <si>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</si>
  <si>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</si>
  <si>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</si>
  <si>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</si>
  <si>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</si>
  <si>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</si>
  <si>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</si>
  <si>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</si>
  <si>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</si>
  <si>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</si>
  <si>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</si>
  <si>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</si>
  <si>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</si>
  <si>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</si>
  <si>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</si>
  <si>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</si>
  <si>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</si>
  <si>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</si>
  <si>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</si>
  <si>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</si>
  <si>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</si>
  <si>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</si>
  <si>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</si>
  <si>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</si>
  <si>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</si>
  <si>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</si>
  <si>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</si>
  <si>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</si>
  <si>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</si>
  <si>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</si>
  <si>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</si>
  <si>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</si>
  <si>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</si>
  <si>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</si>
  <si>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</si>
  <si>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</si>
  <si>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</si>
  <si>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</si>
  <si>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</si>
  <si>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</si>
  <si>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</si>
  <si>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</si>
  <si>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</si>
  <si>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</si>
  <si>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</si>
  <si>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</si>
  <si>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</si>
  <si>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</si>
  <si>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</si>
  <si>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</si>
  <si>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</si>
  <si>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</si>
  <si>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</si>
  <si>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</si>
  <si>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</si>
  <si>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</si>
  <si>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</si>
  <si>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</si>
  <si>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</si>
  <si>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</si>
  <si>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</si>
  <si>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</si>
  <si>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</si>
  <si>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</si>
  <si>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</si>
  <si>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</si>
  <si>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</si>
  <si>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</si>
  <si>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</si>
  <si>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</si>
  <si>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</si>
  <si>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</si>
  <si>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</si>
  <si>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</si>
  <si>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</si>
  <si>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</si>
  <si>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</si>
  <si>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</si>
  <si>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</si>
  <si>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</si>
  <si>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</si>
  <si>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</si>
  <si>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</si>
  <si>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</si>
  <si>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</si>
  <si>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</si>
  <si>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</si>
  <si>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</si>
  <si>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</si>
  <si>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</si>
  <si>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</si>
  <si>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</si>
  <si>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</si>
  <si>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</si>
  <si>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</si>
  <si>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</si>
  <si>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</si>
  <si>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</si>
  <si>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</si>
  <si>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</si>
  <si>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</si>
  <si>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</si>
  <si>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</si>
  <si>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</si>
  <si>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</si>
  <si>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</si>
  <si>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</si>
  <si>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</si>
  <si>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</si>
  <si>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</si>
  <si>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</si>
  <si>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</si>
  <si>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</si>
  <si>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</si>
  <si>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</si>
  <si>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</si>
  <si>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</si>
  <si>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</si>
  <si>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</si>
  <si>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</si>
  <si>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</si>
  <si>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</si>
  <si>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</si>
  <si>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</si>
  <si>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</si>
  <si>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</si>
  <si>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</si>
  <si>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</si>
  <si>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</si>
  <si>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</si>
  <si>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</si>
  <si>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</si>
  <si>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</si>
  <si>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</si>
  <si>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</si>
  <si>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</si>
  <si>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</si>
  <si>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</si>
  <si>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</si>
  <si>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</si>
  <si>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</si>
  <si>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</si>
  <si>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</si>
  <si>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</si>
  <si>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</si>
  <si>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</si>
  <si>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</si>
  <si>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</si>
  <si>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</si>
  <si>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</si>
  <si>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</si>
  <si>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</si>
  <si>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</si>
  <si>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</si>
  <si>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</si>
  <si>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</si>
  <si>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</si>
  <si>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</si>
  <si>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</si>
  <si>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</si>
  <si>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</si>
  <si>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</si>
  <si>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</si>
  <si>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</si>
  <si>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</si>
  <si>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</si>
  <si>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</si>
  <si>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</si>
  <si>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</si>
  <si>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</si>
  <si>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</si>
  <si>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</si>
  <si>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</si>
  <si>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</si>
  <si>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</si>
  <si>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</si>
  <si>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</si>
  <si>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</si>
  <si>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</si>
  <si>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</si>
  <si>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</si>
  <si>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</si>
  <si>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</si>
  <si>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</si>
  <si>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</si>
  <si>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</si>
  <si>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</si>
  <si>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</si>
  <si>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</si>
  <si>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</si>
  <si>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</si>
  <si>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</si>
  <si>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</si>
  <si>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</si>
  <si>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</si>
  <si>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</si>
  <si>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</si>
  <si>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</si>
  <si>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</si>
  <si>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</si>
  <si>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</si>
  <si>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</si>
  <si>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</si>
  <si>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</si>
  <si>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</si>
  <si>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</si>
  <si>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</si>
  <si>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</si>
  <si>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</si>
  <si>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</si>
  <si>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</si>
  <si>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</si>
  <si>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</si>
  <si>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</si>
  <si>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</si>
  <si>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</si>
  <si>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</si>
  <si>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</si>
  <si>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</si>
  <si>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</si>
  <si>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</si>
  <si>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</si>
  <si>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</si>
  <si>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</si>
  <si>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</si>
  <si>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</si>
  <si>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</si>
  <si>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</si>
  <si>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</si>
  <si>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</si>
  <si>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</si>
  <si>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</si>
  <si>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</si>
  <si>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</si>
  <si>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</si>
  <si>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</si>
  <si>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</si>
  <si>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</si>
  <si>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</si>
  <si>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</si>
  <si>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</si>
  <si>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</si>
  <si>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</si>
  <si>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</si>
  <si>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</si>
  <si>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</si>
  <si>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</si>
  <si>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</si>
  <si>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</si>
  <si>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</si>
  <si>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</si>
  <si>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</si>
  <si>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</si>
  <si>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</si>
  <si>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</si>
  <si>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</si>
  <si>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</si>
  <si>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</si>
  <si>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</si>
  <si>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</si>
  <si>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</si>
  <si>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</si>
  <si>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</si>
  <si>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</si>
  <si>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</si>
  <si>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</si>
  <si>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</si>
  <si>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</si>
  <si>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</si>
  <si>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</si>
  <si>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</si>
  <si>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</si>
  <si>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</si>
  <si>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</si>
  <si>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</si>
  <si>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</si>
  <si>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</si>
  <si>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</si>
  <si>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</si>
  <si>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</si>
  <si>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</si>
  <si>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</si>
  <si>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</si>
  <si>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</si>
  <si>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</si>
  <si>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</si>
  <si>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</si>
  <si>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</si>
  <si>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</si>
  <si>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</si>
  <si>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</si>
  <si>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</si>
  <si>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</si>
  <si>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</si>
  <si>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</si>
  <si>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</si>
  <si>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</si>
  <si>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</si>
  <si>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</si>
  <si>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</si>
  <si>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</si>
  <si>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</si>
  <si>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</si>
  <si>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</si>
  <si>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</si>
  <si>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</si>
  <si>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</si>
  <si>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</si>
  <si>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</si>
  <si>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</si>
  <si>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</si>
  <si>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</si>
  <si>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</si>
  <si>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</si>
  <si>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</si>
  <si>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</si>
  <si>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</si>
  <si>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</si>
  <si>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</si>
  <si>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</si>
  <si>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</si>
  <si>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</si>
  <si>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</si>
  <si>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</si>
  <si>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</si>
  <si>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</si>
  <si>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</si>
  <si>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</si>
  <si>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</si>
  <si>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</si>
  <si>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</si>
  <si>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</si>
  <si>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</si>
  <si>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</si>
  <si>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</si>
  <si>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</si>
  <si>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</si>
  <si>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</si>
  <si>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</si>
  <si>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</si>
  <si>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</si>
  <si>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</si>
  <si>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</si>
  <si>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</si>
  <si>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</si>
  <si>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</si>
  <si>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</si>
  <si>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</si>
  <si>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</si>
  <si>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</si>
  <si>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</si>
  <si>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</si>
  <si>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</si>
  <si>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</si>
  <si>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</si>
  <si>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</si>
  <si>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</si>
  <si>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</si>
  <si>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</si>
  <si>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</si>
  <si>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</si>
  <si>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</si>
  <si>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</si>
  <si>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</si>
  <si>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</si>
  <si>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</si>
  <si>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</si>
  <si>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</si>
  <si>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</si>
  <si>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</si>
  <si>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</si>
  <si>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</si>
  <si>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</si>
  <si>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</si>
  <si>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</si>
  <si>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</si>
  <si>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</si>
  <si>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</si>
  <si>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</si>
  <si>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</si>
  <si>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</si>
  <si>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</si>
  <si>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</si>
  <si>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</si>
  <si>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</si>
  <si>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</si>
  <si>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</si>
  <si>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</si>
  <si>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</si>
  <si>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</si>
  <si>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</si>
  <si>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</si>
  <si>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</si>
  <si>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</si>
  <si>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</si>
  <si>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</si>
  <si>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</si>
  <si>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</si>
  <si>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</si>
  <si>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</si>
  <si>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</si>
  <si>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</si>
  <si>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</si>
  <si>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</si>
  <si>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</si>
  <si>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</si>
  <si>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</si>
  <si>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</si>
  <si>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</si>
  <si>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</si>
  <si>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</si>
  <si>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</si>
  <si>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</si>
  <si>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</si>
  <si>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</si>
  <si>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</si>
  <si>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</si>
  <si>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</si>
  <si>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</si>
  <si>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</si>
  <si>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</si>
  <si>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</si>
  <si>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</si>
  <si>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</si>
  <si>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</si>
  <si>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</si>
  <si>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</si>
  <si>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</si>
  <si>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</si>
  <si>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</si>
  <si>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</si>
  <si>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</si>
  <si>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</si>
  <si>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</si>
  <si>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</si>
  <si>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</si>
  <si>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</si>
  <si>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</si>
  <si>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</si>
  <si>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</si>
  <si>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</si>
  <si>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</si>
  <si>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</si>
  <si>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</si>
  <si>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</si>
  <si>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</si>
  <si>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</si>
  <si>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</si>
  <si>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</si>
  <si>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</si>
  <si>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</si>
  <si>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</si>
  <si>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</si>
  <si>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</si>
  <si>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</si>
  <si>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</si>
  <si>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</si>
  <si>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</si>
  <si>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</si>
  <si>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</si>
  <si>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</si>
  <si>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</si>
  <si>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</si>
  <si>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</si>
  <si>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</si>
  <si>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</si>
  <si>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</si>
  <si>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</si>
  <si>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</si>
  <si>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</si>
  <si>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</si>
  <si>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</si>
  <si>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</si>
  <si>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</si>
  <si>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</si>
  <si>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</si>
  <si>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</si>
  <si>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</si>
  <si>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</si>
  <si>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</si>
  <si>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</si>
  <si>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</si>
  <si>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</si>
  <si>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</si>
  <si>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</si>
  <si>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</si>
  <si>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</si>
  <si>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</si>
  <si>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</si>
  <si>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</si>
  <si>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</si>
  <si>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</si>
  <si>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</si>
  <si>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</si>
  <si>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</si>
  <si>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</si>
  <si>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</si>
  <si>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</si>
  <si>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</si>
  <si>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</si>
  <si>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</si>
  <si>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</si>
  <si>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</si>
  <si>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</si>
  <si>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</si>
  <si>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</si>
  <si>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</si>
  <si>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</si>
  <si>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</si>
  <si>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</si>
  <si>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</si>
  <si>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</si>
  <si>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</si>
  <si>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</si>
  <si>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</si>
  <si>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</si>
  <si>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</si>
  <si>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</si>
  <si>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</si>
  <si>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</si>
  <si>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</si>
  <si>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</si>
  <si>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</si>
  <si>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</si>
  <si>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</si>
  <si>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</si>
  <si>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</si>
  <si>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</si>
  <si>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</si>
  <si>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</si>
  <si>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</si>
  <si>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</si>
  <si>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</si>
  <si>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</si>
  <si>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</si>
  <si>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</si>
  <si>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</si>
  <si>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</si>
  <si>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</si>
  <si>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</si>
  <si>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</si>
  <si>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</si>
  <si>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</si>
  <si>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</si>
  <si>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</si>
  <si>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</si>
  <si>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</si>
  <si>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</si>
  <si>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</si>
  <si>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</si>
  <si>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</si>
  <si>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</si>
  <si>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</si>
  <si>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</si>
  <si>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</si>
  <si>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</si>
  <si>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</si>
  <si>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</si>
  <si>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</si>
  <si>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</si>
  <si>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</si>
  <si>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</si>
  <si>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</si>
  <si>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</si>
  <si>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</si>
  <si>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</si>
  <si>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</si>
  <si>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</si>
  <si>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</si>
  <si>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</si>
  <si>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</si>
  <si>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</si>
  <si>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</si>
  <si>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</si>
  <si>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</si>
  <si>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</si>
  <si>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</si>
  <si>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</si>
  <si>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</si>
  <si>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</si>
  <si>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</si>
  <si>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</si>
  <si>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</si>
  <si>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</si>
  <si>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</si>
  <si>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</si>
  <si>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</si>
  <si>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</si>
  <si>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</si>
  <si>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</si>
  <si>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</si>
  <si>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</si>
  <si>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</si>
  <si>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</si>
  <si>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</si>
  <si>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</si>
  <si>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</si>
  <si>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</si>
  <si>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</si>
  <si>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</si>
  <si>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</si>
  <si>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</si>
  <si>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</si>
  <si>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</si>
  <si>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</si>
  <si>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</si>
  <si>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</si>
  <si>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</si>
  <si>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</si>
  <si>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</si>
  <si>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</si>
  <si>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</si>
  <si>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</si>
  <si>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</si>
  <si>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</si>
  <si>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</si>
  <si>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</si>
  <si>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</si>
  <si>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</si>
  <si>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</si>
  <si>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</si>
  <si>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</si>
  <si>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</si>
  <si>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</si>
  <si>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</si>
  <si>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</si>
  <si>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</si>
  <si>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</si>
  <si>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</si>
  <si>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</si>
  <si>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</si>
  <si>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</si>
  <si>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</si>
  <si>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</si>
  <si>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</si>
  <si>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</si>
  <si>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</si>
  <si>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</si>
  <si>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</si>
  <si>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</si>
  <si>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</si>
  <si>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</si>
  <si>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</si>
  <si>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</si>
  <si>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</si>
  <si>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</si>
  <si>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</si>
  <si>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</si>
  <si>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</si>
  <si>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</si>
  <si>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</si>
  <si>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</si>
  <si>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</si>
  <si>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</si>
  <si>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</si>
  <si>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</si>
  <si>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</si>
  <si>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</si>
  <si>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</si>
  <si>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</si>
  <si>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</si>
  <si>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</si>
  <si>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</si>
  <si>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</si>
  <si>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</si>
  <si>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</si>
  <si>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</si>
  <si>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</si>
  <si>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</si>
  <si>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</si>
  <si>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</si>
  <si>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</si>
  <si>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</si>
  <si>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</si>
  <si>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</si>
  <si>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</si>
  <si>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</si>
  <si>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</si>
  <si>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</si>
  <si>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</si>
  <si>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</si>
  <si>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</si>
  <si>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</si>
  <si>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</si>
  <si>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</si>
  <si>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</si>
  <si>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</si>
  <si>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</si>
  <si>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</si>
  <si>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</si>
  <si>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</si>
  <si>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</si>
  <si>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</si>
  <si>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</si>
  <si>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</si>
  <si>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</si>
  <si>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</si>
  <si>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</si>
  <si>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</si>
  <si>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</si>
  <si>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</si>
  <si>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</si>
  <si>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</si>
  <si>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</si>
  <si>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</si>
  <si>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</si>
  <si>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</si>
  <si>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</si>
  <si>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</si>
  <si>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</si>
  <si>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</si>
  <si>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</si>
  <si>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</si>
  <si>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</si>
  <si>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</si>
  <si>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</si>
  <si>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</si>
  <si>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</si>
  <si>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</si>
  <si>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</si>
  <si>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</si>
  <si>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</si>
  <si>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</si>
  <si>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</si>
  <si>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</si>
  <si>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</si>
  <si>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</si>
  <si>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</si>
  <si>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</si>
  <si>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</si>
  <si>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</si>
  <si>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</si>
  <si>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</si>
  <si>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</si>
  <si>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</si>
  <si>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</si>
  <si>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</si>
  <si>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</si>
  <si>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</si>
  <si>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</si>
  <si>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</si>
  <si>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</si>
  <si>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</si>
  <si>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</si>
  <si>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</si>
  <si>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</si>
  <si>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</si>
  <si>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</si>
  <si>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</si>
  <si>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</si>
  <si>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</si>
  <si>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</si>
  <si>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</si>
  <si>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</si>
  <si>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</si>
  <si>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</si>
  <si>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</si>
  <si>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</si>
  <si>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</si>
  <si>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</si>
  <si>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</si>
  <si>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</si>
  <si>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</si>
  <si>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</si>
  <si>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</si>
  <si>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</si>
  <si>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</si>
  <si>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</si>
  <si>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</si>
  <si>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</si>
  <si>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</si>
  <si>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</si>
  <si>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</si>
  <si>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</si>
  <si>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</si>
  <si>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</si>
  <si>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</si>
  <si>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</si>
  <si>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</si>
  <si>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</si>
  <si>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</si>
  <si>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</si>
  <si>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</si>
  <si>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</si>
  <si>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</si>
  <si>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</si>
  <si>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</si>
  <si>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</si>
  <si>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</si>
  <si>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</si>
  <si>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</si>
  <si>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</si>
  <si>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</si>
  <si>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</si>
  <si>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</si>
  <si>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</si>
  <si>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</si>
  <si>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</si>
  <si>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</si>
  <si>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</si>
  <si>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</si>
  <si>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</si>
  <si>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</si>
  <si>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</si>
  <si>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</si>
  <si>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</si>
  <si>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</si>
  <si>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</si>
  <si>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</si>
  <si>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</si>
  <si>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</si>
  <si>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</si>
  <si>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</si>
  <si>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</si>
  <si>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</si>
  <si>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</si>
  <si>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</si>
  <si>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</si>
  <si>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</si>
  <si>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</si>
  <si>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</si>
  <si>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</si>
  <si>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</si>
  <si>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</si>
  <si>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</si>
  <si>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</si>
  <si>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</si>
  <si>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</si>
  <si>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</si>
  <si>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</si>
  <si>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</si>
  <si>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</si>
  <si>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</si>
  <si>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</si>
  <si>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</si>
  <si>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</si>
  <si>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</si>
  <si>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</si>
  <si>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</si>
  <si>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</si>
  <si>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</si>
  <si>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</si>
  <si>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</si>
  <si>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</si>
  <si>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</si>
  <si>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</si>
  <si>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</si>
  <si>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</si>
  <si>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</si>
  <si>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</si>
  <si>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</si>
  <si>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</si>
  <si>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</si>
  <si>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</si>
  <si>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</si>
  <si>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</si>
  <si>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</si>
  <si>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</si>
  <si>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</si>
  <si>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</si>
  <si>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</si>
  <si>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</si>
  <si>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</si>
  <si>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</si>
  <si>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</si>
  <si>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</si>
  <si>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</si>
  <si>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</si>
  <si>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</si>
  <si>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</si>
  <si>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</si>
  <si>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</si>
  <si>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</si>
  <si>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</si>
  <si>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</si>
  <si>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</si>
  <si>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</si>
  <si>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</si>
  <si>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</si>
  <si>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</si>
  <si>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</si>
  <si>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</si>
  <si>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</si>
  <si>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</si>
  <si>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</si>
  <si>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</si>
  <si>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</si>
  <si>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</si>
  <si>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</si>
  <si>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</si>
  <si>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</si>
  <si>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</si>
  <si>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</si>
  <si>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</si>
  <si>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</si>
  <si>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</si>
  <si>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</si>
  <si>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</si>
  <si>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</si>
  <si>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</si>
  <si>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</si>
  <si>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</si>
  <si>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</si>
  <si>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</si>
  <si>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</si>
  <si>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</si>
  <si>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</si>
  <si>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</si>
  <si>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</si>
  <si>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</si>
  <si>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</si>
  <si>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</si>
  <si>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</si>
  <si>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</si>
  <si>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</si>
  <si>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</si>
  <si>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</si>
  <si>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</si>
  <si>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</si>
  <si>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</si>
  <si>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</si>
  <si>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</si>
  <si>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</si>
  <si>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</si>
  <si>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</si>
  <si>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</si>
  <si>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</si>
  <si>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</si>
  <si>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</si>
  <si>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</si>
  <si>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</si>
  <si>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</si>
  <si>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</si>
  <si>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</si>
  <si>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</si>
  <si>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</si>
  <si>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</si>
  <si>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</si>
  <si>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</si>
  <si>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</si>
  <si>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</si>
  <si>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</si>
  <si>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</si>
  <si>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</si>
  <si>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</si>
  <si>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</si>
  <si>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</si>
  <si>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</si>
  <si>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</si>
  <si>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</si>
  <si>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</si>
  <si>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</si>
  <si>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</si>
  <si>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</si>
  <si>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</si>
  <si>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</si>
  <si>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</si>
  <si>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</si>
  <si>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</si>
  <si>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</si>
  <si>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</si>
  <si>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</si>
  <si>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</si>
  <si>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</si>
  <si>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</si>
  <si>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</si>
  <si>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</si>
  <si>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</si>
  <si>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</si>
  <si>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</si>
  <si>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</si>
  <si>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</si>
  <si>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</si>
  <si>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</si>
  <si>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</si>
  <si>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</si>
  <si>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</si>
  <si>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</si>
  <si>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</si>
  <si>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</si>
  <si>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</si>
  <si>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</si>
  <si>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</si>
  <si>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</si>
  <si>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</si>
  <si>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</si>
  <si>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</si>
  <si>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</si>
  <si>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</si>
  <si>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</si>
  <si>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</si>
  <si>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</si>
  <si>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</si>
  <si>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</si>
  <si>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</si>
  <si>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</si>
  <si>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</si>
  <si>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</si>
  <si>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</si>
  <si>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</si>
  <si>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</si>
  <si>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</si>
  <si>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</si>
  <si>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</si>
  <si>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</si>
  <si>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</si>
  <si>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</si>
  <si>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</si>
  <si>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</si>
  <si>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</si>
  <si>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</si>
  <si>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</si>
  <si>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</si>
  <si>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</si>
  <si>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</si>
  <si>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</si>
  <si>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</si>
  <si>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</si>
  <si>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</si>
  <si>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</si>
  <si>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</si>
  <si>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</si>
  <si>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</si>
  <si>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</si>
  <si>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</si>
  <si>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</si>
  <si>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</si>
  <si>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</si>
  <si>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</si>
  <si>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</si>
  <si>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</si>
  <si>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</si>
  <si>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</si>
  <si>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</si>
  <si>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</si>
  <si>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</si>
  <si>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</si>
  <si>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</si>
  <si>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</si>
  <si>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</si>
  <si>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</si>
  <si>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</si>
  <si>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</si>
  <si>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</si>
  <si>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</si>
  <si>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</si>
  <si>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</si>
  <si>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</si>
  <si>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</si>
  <si>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</si>
  <si>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</si>
  <si>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</si>
  <si>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</si>
  <si>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</si>
  <si>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</si>
  <si>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</si>
  <si>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</si>
  <si>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</si>
  <si>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</si>
  <si>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</si>
  <si>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</si>
  <si>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</si>
  <si>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</si>
  <si>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</si>
  <si>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</si>
  <si>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</si>
  <si>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</si>
  <si>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</si>
  <si>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</si>
  <si>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</si>
  <si>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</si>
  <si>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</si>
  <si>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</si>
  <si>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</si>
  <si>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</si>
  <si>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</si>
  <si>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</si>
  <si>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</si>
  <si>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</si>
  <si>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</si>
  <si>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</si>
  <si>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</si>
  <si>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</si>
  <si>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</si>
  <si>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</si>
  <si>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</si>
  <si>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</si>
  <si>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</si>
  <si>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</si>
  <si>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</si>
  <si>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</si>
  <si>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</si>
  <si>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</si>
  <si>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</si>
  <si>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</si>
  <si>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</si>
  <si>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</si>
  <si>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</si>
  <si>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</si>
  <si>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</si>
  <si>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</si>
  <si>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</si>
  <si>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</si>
  <si>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</si>
  <si>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</si>
  <si>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</si>
  <si>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</si>
  <si>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</si>
  <si>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</si>
  <si>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</si>
  <si>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</si>
  <si>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</si>
  <si>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</si>
  <si>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</si>
  <si>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</si>
  <si>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</si>
  <si>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</si>
  <si>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</si>
  <si>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</si>
  <si>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</si>
  <si>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</si>
  <si>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</si>
  <si>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</si>
  <si>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</si>
  <si>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</si>
  <si>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</si>
  <si>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</si>
  <si>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</si>
  <si>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</si>
  <si>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</si>
  <si>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</si>
  <si>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</si>
  <si>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</si>
  <si>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</si>
  <si>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</si>
  <si>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</si>
  <si>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</si>
  <si>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</si>
  <si>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</si>
  <si>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</si>
  <si>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</si>
  <si>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</si>
  <si>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</si>
  <si>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</si>
  <si>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</si>
  <si>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</si>
  <si>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</si>
  <si>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</si>
  <si>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</si>
  <si>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</si>
  <si>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</si>
  <si>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</si>
  <si>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</si>
  <si>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</si>
  <si>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</si>
  <si>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</si>
  <si>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</si>
  <si>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</si>
  <si>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</si>
  <si>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</si>
  <si>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</si>
  <si>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</si>
  <si>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</si>
  <si>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</si>
  <si>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</si>
  <si>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</si>
  <si>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</si>
  <si>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</si>
  <si>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</si>
  <si>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</si>
  <si>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</si>
  <si>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</si>
  <si>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</si>
  <si>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</si>
  <si>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</si>
  <si>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</si>
  <si>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</si>
  <si>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</si>
  <si>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</si>
  <si>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</si>
  <si>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</si>
  <si>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</si>
  <si>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</si>
  <si>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</si>
  <si>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</si>
  <si>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</si>
  <si>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</si>
  <si>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</si>
  <si>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</si>
  <si>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</si>
  <si>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</si>
  <si>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</si>
  <si>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</si>
  <si>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</si>
  <si>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</si>
  <si>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</si>
  <si>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</si>
  <si>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</si>
  <si>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</si>
  <si>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</si>
  <si>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</si>
  <si>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</si>
  <si>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</si>
  <si>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</si>
  <si>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</si>
  <si>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</si>
  <si>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</si>
  <si>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</si>
  <si>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</si>
  <si>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</si>
  <si>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</si>
  <si>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</si>
  <si>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</si>
  <si>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</si>
  <si>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</si>
  <si>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</si>
  <si>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</si>
  <si>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</si>
  <si>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</si>
  <si>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</si>
  <si>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</si>
  <si>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</si>
  <si>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</si>
  <si>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</si>
  <si>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</si>
  <si>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</si>
  <si>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</si>
  <si>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</si>
  <si>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</si>
  <si>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</si>
  <si>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</si>
  <si>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</si>
  <si>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</si>
  <si>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</si>
  <si>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</si>
  <si>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</si>
  <si>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</si>
  <si>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</si>
  <si>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</si>
  <si>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</si>
  <si>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</si>
  <si>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</si>
  <si>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</si>
  <si>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</si>
  <si>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</si>
  <si>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</si>
  <si>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</si>
  <si>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</si>
  <si>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</si>
  <si>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</si>
  <si>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</si>
  <si>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</si>
  <si>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</si>
  <si>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</si>
  <si>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</si>
  <si>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</si>
  <si>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</si>
  <si>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</si>
  <si>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</si>
  <si>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</si>
  <si>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</si>
  <si>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</si>
  <si>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</si>
  <si>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</si>
  <si>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</si>
  <si>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</si>
  <si>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</si>
  <si>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</si>
  <si>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</si>
  <si>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</si>
  <si>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</si>
  <si>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</si>
  <si>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</si>
  <si>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</si>
  <si>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</si>
  <si>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</si>
  <si>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</si>
  <si>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</si>
  <si>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</si>
  <si>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</si>
  <si>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</si>
  <si>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</si>
  <si>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</si>
  <si>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</si>
  <si>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</si>
  <si>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</si>
  <si>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</si>
  <si>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</si>
  <si>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</si>
  <si>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</si>
  <si>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</si>
  <si>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</si>
  <si>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</si>
  <si>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</si>
  <si>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</si>
  <si>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</si>
  <si>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</si>
  <si>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</si>
  <si>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</si>
  <si>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</si>
  <si>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</si>
  <si>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</si>
  <si>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</si>
  <si>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</si>
  <si>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</si>
  <si>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</si>
  <si>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</si>
  <si>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</si>
  <si>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</si>
  <si>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</si>
  <si>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</si>
  <si>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</si>
  <si>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</si>
  <si>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</si>
  <si>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</si>
  <si>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</si>
  <si>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</si>
  <si>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</si>
  <si>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</si>
  <si>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</si>
  <si>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</si>
  <si>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</si>
  <si>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</si>
  <si>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</si>
  <si>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</si>
  <si>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</si>
  <si>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</si>
  <si>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</si>
  <si>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</si>
  <si>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</si>
  <si>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</si>
  <si>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</si>
  <si>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</si>
  <si>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</si>
  <si>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</si>
  <si>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</si>
  <si>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</si>
  <si>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</si>
  <si>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</si>
  <si>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</si>
  <si>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</si>
  <si>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</si>
  <si>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</si>
  <si>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</si>
  <si>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</si>
  <si>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</si>
  <si>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</si>
  <si>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</si>
  <si>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</si>
  <si>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</si>
  <si>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</si>
  <si>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</si>
  <si>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</si>
  <si>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</si>
  <si>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</si>
  <si>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</si>
  <si>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</si>
  <si>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</si>
  <si>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</si>
  <si>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</si>
  <si>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</si>
  <si>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</si>
  <si>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</si>
  <si>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</si>
  <si>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</si>
  <si>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</si>
  <si>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</si>
  <si>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</si>
  <si>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</si>
  <si>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</si>
  <si>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</si>
  <si>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</si>
  <si>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</si>
  <si>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</si>
  <si>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</si>
  <si>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</si>
  <si>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</si>
  <si>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</si>
  <si>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</si>
  <si>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</si>
  <si>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</si>
  <si>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</si>
  <si>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</si>
  <si>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</si>
  <si>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</si>
  <si>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</si>
  <si>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</si>
  <si>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</si>
  <si>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</si>
  <si>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</si>
  <si>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</si>
  <si>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</si>
  <si>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</si>
  <si>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</si>
  <si>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</si>
  <si>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</si>
  <si>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</si>
  <si>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</si>
  <si>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</si>
  <si>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</si>
  <si>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</si>
  <si>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</si>
  <si>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</si>
  <si>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</si>
  <si>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</si>
  <si>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</si>
  <si>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</si>
  <si>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</si>
  <si>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</si>
  <si>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</si>
  <si>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</si>
  <si>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</si>
  <si>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</si>
  <si>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</si>
  <si>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</si>
  <si>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</si>
  <si>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</si>
  <si>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</si>
  <si>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</si>
  <si>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</si>
  <si>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</si>
  <si>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</si>
  <si>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</si>
  <si>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</si>
  <si>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</si>
  <si>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</si>
  <si>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</si>
  <si>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</si>
  <si>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</si>
  <si>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</si>
  <si>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</si>
  <si>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</si>
  <si>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</si>
  <si>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</si>
  <si>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</si>
  <si>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</si>
  <si>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</si>
  <si>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</si>
  <si>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</si>
  <si>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</si>
  <si>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</si>
  <si>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</si>
  <si>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</si>
  <si>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</si>
  <si>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</si>
  <si>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</si>
  <si>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</si>
  <si>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</si>
  <si>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</si>
  <si>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</si>
  <si>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</si>
  <si>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</si>
  <si>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</si>
  <si>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</si>
  <si>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</si>
  <si>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</si>
  <si>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</si>
  <si>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</si>
  <si>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</si>
  <si>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</si>
  <si>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</si>
  <si>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</si>
  <si>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</si>
  <si>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</si>
  <si>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</si>
  <si>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</si>
  <si>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</si>
  <si>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</si>
  <si>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</si>
  <si>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</si>
  <si>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</si>
  <si>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</si>
  <si>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</si>
  <si>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</si>
  <si>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</si>
  <si>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</si>
  <si>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</si>
  <si>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</si>
  <si>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</si>
  <si>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</si>
  <si>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</si>
  <si>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</si>
  <si>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</si>
  <si>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</si>
  <si>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</si>
  <si>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</si>
  <si>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</si>
  <si>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</si>
  <si>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</si>
  <si>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</si>
  <si>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</si>
  <si>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</si>
  <si>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</si>
  <si>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</si>
  <si>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</si>
  <si>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</si>
  <si>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</si>
  <si>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</si>
  <si>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</si>
  <si>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</si>
  <si>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</si>
  <si>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</si>
  <si>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</si>
  <si>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</si>
  <si>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</si>
  <si>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</si>
  <si>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</si>
  <si>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</si>
  <si>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</si>
  <si>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</si>
  <si>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</si>
  <si>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</si>
  <si>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</si>
  <si>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</si>
  <si>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</si>
  <si>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</si>
  <si>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</si>
  <si>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</si>
  <si>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</si>
  <si>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</si>
  <si>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</si>
  <si>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</si>
  <si>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</si>
  <si>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</si>
  <si>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</si>
  <si>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</si>
  <si>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</si>
  <si>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</si>
  <si>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</si>
  <si>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</si>
  <si>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</si>
  <si>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</si>
  <si>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</si>
  <si>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</si>
  <si>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</si>
  <si>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</si>
  <si>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</si>
  <si>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</si>
  <si>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</si>
  <si>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</si>
  <si>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</si>
  <si>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</si>
  <si>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</si>
  <si>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</si>
  <si>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</si>
  <si>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</si>
  <si>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</si>
  <si>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</si>
  <si>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</si>
  <si>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</si>
  <si>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</si>
  <si>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</si>
  <si>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</si>
  <si>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</si>
  <si>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</si>
  <si>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</si>
  <si>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</si>
  <si>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</si>
  <si>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</si>
  <si>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</si>
  <si>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</si>
  <si>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</si>
  <si>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</si>
  <si>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</si>
  <si>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</si>
  <si>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</si>
  <si>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</si>
  <si>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</si>
  <si>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</si>
  <si>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</si>
  <si>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</si>
  <si>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</si>
  <si>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</si>
  <si>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</si>
  <si>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</si>
  <si>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</si>
  <si>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</si>
  <si>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</si>
  <si>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</si>
  <si>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</si>
  <si>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</si>
  <si>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</si>
  <si>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</si>
  <si>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</si>
  <si>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</si>
  <si>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</si>
  <si>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</si>
  <si>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</si>
  <si>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</si>
  <si>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</si>
  <si>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</si>
  <si>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</si>
  <si>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</si>
  <si>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</si>
  <si>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</si>
  <si>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</si>
  <si>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</si>
  <si>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</si>
  <si>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</si>
  <si>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</si>
  <si>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</si>
  <si>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</si>
  <si>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</si>
  <si>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</si>
  <si>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</si>
  <si>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</si>
  <si>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</si>
  <si>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</si>
  <si>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</si>
  <si>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</si>
  <si>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</si>
  <si>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</si>
  <si>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</si>
  <si>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</si>
  <si>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</si>
  <si>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</si>
  <si>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</si>
  <si>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</si>
  <si>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</si>
  <si>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</si>
  <si>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</si>
  <si>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</si>
  <si>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</si>
  <si>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</si>
  <si>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</si>
  <si>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</si>
  <si>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</si>
  <si>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</si>
  <si>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</si>
  <si>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</si>
  <si>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</si>
  <si>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</si>
  <si>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</si>
  <si>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</si>
  <si>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</si>
  <si>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</si>
  <si>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</si>
  <si>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</si>
  <si>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</si>
  <si>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</si>
  <si>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</si>
  <si>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</si>
  <si>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</si>
  <si>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</si>
  <si>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</si>
  <si>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</si>
  <si>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</si>
  <si>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</si>
  <si>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</si>
  <si>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</si>
  <si>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</si>
  <si>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</si>
  <si>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</si>
  <si>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</si>
  <si>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</si>
  <si>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</si>
  <si>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</si>
  <si>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</si>
  <si>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</si>
  <si>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</si>
  <si>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</si>
  <si>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</si>
  <si>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</si>
  <si>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</si>
  <si>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</si>
  <si>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</si>
  <si>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</si>
  <si>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</si>
  <si>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</si>
  <si>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</si>
  <si>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</si>
  <si>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</si>
  <si>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</si>
  <si>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</si>
  <si>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</si>
  <si>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</si>
  <si>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</si>
  <si>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</si>
  <si>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</si>
  <si>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</si>
  <si>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</si>
  <si>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</si>
  <si>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</si>
  <si>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</si>
  <si>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</si>
  <si>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</si>
  <si>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</si>
  <si>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</si>
  <si>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</si>
  <si>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</si>
  <si>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</si>
  <si>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</si>
  <si>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</si>
  <si>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</si>
  <si>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</si>
  <si>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</si>
  <si>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</si>
  <si>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</si>
  <si>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</si>
  <si>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</si>
  <si>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</si>
  <si>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</si>
  <si>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</si>
  <si>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</si>
  <si>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</si>
  <si>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</si>
  <si>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</si>
  <si>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</si>
  <si>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</si>
  <si>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</si>
  <si>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</si>
  <si>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</si>
  <si>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</si>
  <si>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</si>
  <si>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</si>
  <si>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</si>
  <si>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</si>
  <si>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</si>
  <si>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</si>
  <si>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</si>
  <si>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</si>
  <si>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</si>
  <si>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</si>
  <si>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</si>
  <si>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</si>
  <si>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</si>
  <si>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</si>
  <si>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</si>
  <si>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</si>
  <si>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</si>
  <si>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</si>
  <si>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</si>
  <si>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</si>
  <si>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</si>
  <si>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</si>
  <si>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</si>
  <si>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</si>
  <si>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</si>
  <si>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</si>
  <si>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</si>
  <si>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</si>
  <si>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</si>
  <si>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</si>
  <si>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</si>
  <si>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</si>
  <si>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</si>
  <si>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</si>
  <si>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</si>
  <si>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</si>
  <si>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</si>
  <si>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</si>
  <si>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</si>
  <si>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</si>
  <si>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</si>
  <si>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</si>
  <si>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</si>
  <si>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</si>
  <si>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</si>
  <si>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</si>
  <si>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</si>
  <si>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</si>
  <si>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</si>
  <si>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</si>
  <si>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</si>
  <si>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</si>
  <si>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</si>
  <si>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</si>
  <si>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</si>
  <si>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</si>
  <si>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</si>
  <si>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</si>
  <si>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</si>
  <si>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</si>
  <si>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</si>
  <si>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</si>
  <si>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</si>
  <si>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</si>
  <si>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</si>
  <si>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</si>
  <si>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</si>
  <si>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</si>
  <si>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</si>
  <si>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</si>
  <si>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</si>
  <si>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</si>
  <si>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</si>
  <si>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</si>
  <si>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</si>
  <si>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</si>
  <si>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</si>
  <si>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</si>
  <si>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</si>
  <si>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</si>
  <si>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</si>
  <si>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</si>
  <si>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</si>
  <si>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</si>
  <si>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</si>
  <si>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</si>
  <si>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</si>
  <si>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</si>
  <si>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</si>
  <si>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</si>
  <si>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</si>
  <si>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</si>
  <si>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</si>
  <si>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</si>
  <si>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</si>
  <si>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</si>
  <si>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</si>
  <si>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</si>
  <si>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</si>
  <si>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</si>
  <si>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</si>
  <si>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</si>
  <si>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</si>
  <si>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</si>
  <si>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</si>
  <si>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</si>
  <si>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</si>
  <si>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</si>
  <si>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</si>
  <si>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</si>
  <si>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</si>
  <si>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</si>
  <si>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</si>
  <si>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</si>
  <si>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</si>
  <si>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</si>
  <si>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</si>
  <si>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</si>
  <si>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</si>
  <si>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</si>
  <si>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</si>
  <si>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</si>
  <si>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</si>
  <si>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</si>
  <si>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</si>
  <si>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</si>
  <si>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</si>
  <si>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</si>
  <si>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</si>
  <si>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</si>
  <si>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</si>
  <si>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</si>
  <si>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</si>
  <si>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</si>
  <si>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</si>
  <si>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</si>
  <si>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</si>
  <si>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</si>
  <si>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</si>
  <si>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</si>
  <si>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</si>
  <si>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</si>
  <si>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</si>
  <si>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</si>
  <si>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</si>
  <si>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</si>
  <si>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</si>
  <si>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</si>
  <si>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</si>
  <si>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</si>
  <si>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</si>
  <si>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</si>
  <si>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</si>
  <si>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</si>
  <si>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</si>
  <si>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</si>
  <si>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</si>
  <si>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</si>
  <si>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</si>
  <si>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</si>
  <si>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</si>
  <si>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</si>
  <si>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</si>
  <si>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</si>
  <si>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</si>
  <si>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</si>
  <si>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</si>
  <si>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</si>
  <si>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</si>
  <si>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</si>
  <si>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</si>
  <si>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</si>
  <si>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</si>
  <si>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</si>
  <si>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</si>
  <si>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</si>
  <si>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</si>
  <si>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</si>
  <si>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</si>
  <si>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</si>
  <si>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</si>
  <si>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</si>
  <si>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</si>
  <si>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</si>
  <si>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</si>
  <si>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</si>
  <si>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</si>
  <si>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</si>
  <si>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</si>
  <si>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</si>
  <si>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</si>
  <si>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</si>
  <si>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</si>
  <si>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</si>
  <si>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</si>
  <si>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</si>
  <si>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</si>
  <si>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</si>
  <si>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</si>
  <si>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</si>
  <si>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</si>
  <si>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</si>
  <si>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</si>
  <si>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</si>
  <si>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</si>
  <si>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</si>
  <si>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</si>
  <si>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</si>
  <si>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</si>
  <si>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</si>
  <si>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</si>
  <si>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</si>
  <si>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</si>
  <si>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</si>
  <si>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</si>
  <si>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</si>
  <si>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</si>
  <si>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</si>
  <si>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</si>
  <si>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</si>
  <si>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</si>
  <si>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</si>
  <si>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</si>
  <si>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</si>
  <si>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</si>
  <si>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</si>
  <si>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</si>
  <si>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</si>
  <si>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</si>
  <si>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</si>
  <si>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</si>
  <si>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</si>
  <si>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</si>
  <si>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</si>
  <si>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</si>
  <si>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</si>
  <si>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</si>
  <si>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</si>
  <si>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</si>
  <si>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</si>
  <si>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</si>
  <si>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</si>
  <si>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</si>
  <si>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</si>
  <si>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</si>
  <si>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</si>
  <si>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</si>
  <si>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</si>
  <si>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</si>
  <si>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</si>
  <si>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</si>
  <si>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</si>
  <si>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</si>
  <si>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</si>
  <si>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</si>
  <si>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</si>
  <si>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</si>
  <si>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</si>
  <si>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</si>
  <si>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</si>
  <si>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</si>
  <si>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</si>
  <si>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</si>
  <si>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</si>
  <si>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</si>
  <si>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</si>
  <si>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</si>
  <si>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</si>
  <si>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</si>
  <si>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</si>
  <si>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</si>
  <si>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</si>
  <si>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</si>
  <si>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</si>
  <si>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</si>
  <si>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</si>
  <si>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</si>
  <si>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</si>
  <si>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</si>
  <si>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</si>
  <si>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</si>
  <si>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</si>
  <si>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</si>
  <si>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</si>
  <si>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</si>
  <si>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</si>
  <si>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</si>
  <si>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</si>
  <si>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</si>
  <si>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</si>
  <si>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</si>
  <si>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</si>
  <si>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</si>
  <si>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</si>
  <si>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</si>
  <si>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</si>
  <si>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</si>
  <si>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</si>
  <si>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</si>
  <si>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</si>
  <si>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</si>
  <si>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</si>
  <si>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</si>
  <si>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</si>
  <si>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</si>
  <si>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</si>
  <si>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</si>
  <si>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</si>
  <si>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</si>
  <si>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</si>
  <si>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</si>
  <si>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</si>
  <si>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</si>
  <si>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</si>
  <si>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</si>
  <si>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</si>
  <si>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</si>
  <si>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</si>
  <si>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</si>
  <si>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</si>
  <si>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</si>
  <si>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</si>
  <si>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</si>
  <si>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</si>
  <si>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</si>
  <si>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</si>
  <si>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</si>
  <si>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</si>
  <si>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</si>
  <si>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</si>
  <si>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</si>
  <si>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</si>
  <si>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</si>
  <si>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</si>
  <si>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</si>
  <si>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</si>
  <si>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</si>
  <si>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</si>
  <si>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</si>
  <si>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</si>
  <si>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</si>
  <si>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</si>
  <si>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</si>
  <si>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</si>
  <si>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</si>
  <si>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</si>
  <si>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</si>
  <si>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</si>
  <si>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</si>
  <si>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</si>
  <si>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</si>
  <si>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</si>
  <si>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</si>
  <si>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</si>
  <si>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</si>
  <si>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</si>
  <si>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</si>
  <si>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</si>
  <si>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</si>
  <si>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</si>
  <si>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</si>
  <si>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</si>
  <si>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</si>
  <si>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</si>
  <si>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</si>
  <si>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</si>
  <si>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</si>
  <si>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</si>
  <si>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</si>
  <si>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</si>
  <si>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</si>
  <si>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</si>
  <si>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</si>
  <si>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</si>
  <si>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</si>
  <si>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</si>
  <si>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</si>
  <si>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</si>
  <si>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</si>
  <si>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</si>
  <si>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</si>
  <si>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</si>
  <si>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</si>
  <si>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</si>
  <si>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</si>
  <si>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</si>
  <si>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</si>
  <si>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</si>
  <si>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</si>
  <si>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</si>
  <si>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</si>
  <si>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</si>
  <si>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</si>
  <si>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</si>
  <si>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</si>
  <si>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</si>
  <si>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</si>
  <si>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</si>
  <si>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</si>
  <si>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</si>
  <si>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</si>
  <si>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</si>
  <si>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</si>
  <si>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</si>
  <si>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</si>
  <si>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</si>
  <si>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</si>
  <si>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</si>
  <si>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</si>
  <si>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</si>
  <si>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</si>
  <si>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</si>
  <si>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</si>
  <si>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</si>
  <si>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</si>
  <si>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</si>
  <si>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</si>
  <si>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</si>
  <si>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</si>
  <si>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</si>
  <si>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</si>
  <si>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</si>
  <si>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</si>
  <si>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</si>
  <si>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</si>
  <si>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</si>
  <si>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</si>
  <si>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</si>
  <si>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</si>
  <si>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</si>
  <si>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</si>
  <si>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</si>
  <si>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</si>
  <si>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</si>
  <si>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</si>
  <si>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</si>
  <si>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</si>
  <si>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</si>
  <si>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</si>
  <si>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</si>
  <si>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</si>
  <si>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</si>
  <si>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</si>
  <si>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</si>
  <si>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</si>
  <si>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</si>
  <si>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</si>
  <si>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</si>
  <si>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</si>
  <si>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</si>
  <si>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</si>
  <si>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</si>
  <si>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</si>
  <si>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</si>
  <si>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</si>
  <si>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</si>
  <si>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</si>
  <si>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</si>
  <si>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</si>
  <si>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</si>
  <si>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</si>
  <si>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</si>
  <si>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</si>
  <si>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</si>
  <si>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</si>
  <si>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</si>
  <si>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</si>
  <si>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</si>
  <si>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</si>
  <si>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</si>
  <si>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</si>
  <si>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</si>
  <si>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</si>
  <si>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</si>
  <si>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</si>
  <si>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</si>
  <si>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</si>
  <si>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</si>
  <si>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</si>
  <si>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</si>
  <si>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</si>
  <si>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</si>
  <si>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</si>
  <si>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</si>
  <si>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</si>
  <si>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</si>
  <si>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</si>
  <si>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</si>
  <si>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</si>
  <si>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</si>
  <si>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</si>
  <si>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</si>
  <si>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</si>
  <si>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</si>
  <si>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</si>
  <si>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</si>
  <si>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</si>
  <si>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</si>
  <si>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</si>
  <si>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</si>
  <si>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</si>
  <si>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</si>
  <si>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</si>
  <si>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</si>
  <si>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</si>
  <si>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</si>
  <si>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</si>
  <si>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</si>
  <si>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</si>
  <si>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</si>
  <si>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</si>
  <si>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</si>
  <si>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</si>
  <si>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</si>
  <si>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</si>
  <si>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</si>
  <si>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</si>
  <si>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</si>
  <si>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</si>
  <si>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</si>
  <si>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</si>
  <si>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</si>
  <si>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</si>
  <si>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</si>
  <si>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</si>
  <si>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</si>
  <si>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</si>
  <si>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</si>
  <si>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</si>
  <si>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</si>
  <si>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</si>
  <si>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</si>
  <si>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</si>
  <si>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</si>
  <si>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</si>
  <si>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</si>
  <si>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</si>
  <si>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</si>
  <si>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</si>
  <si>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</si>
  <si>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</si>
  <si>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</si>
  <si>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</si>
  <si>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</si>
  <si>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</si>
  <si>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</si>
  <si>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</si>
  <si>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</si>
  <si>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</si>
  <si>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</si>
  <si>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</si>
  <si>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</si>
  <si>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</si>
  <si>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</si>
  <si>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</si>
  <si>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</si>
  <si>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</si>
  <si>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</si>
  <si>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</si>
  <si>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</si>
  <si>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</si>
  <si>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</si>
  <si>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</si>
  <si>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</si>
  <si>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</si>
  <si>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</si>
  <si>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</si>
  <si>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</si>
  <si>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</si>
  <si>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</si>
  <si>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</si>
  <si>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</si>
  <si>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</si>
  <si>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</si>
  <si>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</si>
  <si>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</si>
  <si>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</si>
  <si>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</si>
  <si>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</si>
  <si>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</si>
  <si>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</si>
  <si>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</si>
  <si>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</si>
  <si>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</si>
  <si>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</si>
  <si>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</si>
  <si>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</si>
  <si>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</si>
  <si>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</si>
  <si>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</si>
  <si>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</si>
  <si>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</si>
  <si>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</si>
  <si>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</si>
  <si>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</si>
  <si>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</si>
  <si>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</si>
  <si>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</si>
  <si>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</si>
  <si>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</si>
  <si>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</si>
  <si>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</si>
  <si>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</si>
  <si>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</si>
  <si>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</si>
  <si>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</si>
  <si>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</si>
  <si>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</si>
  <si>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</si>
  <si>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</si>
  <si>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</si>
  <si>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</si>
  <si>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</si>
  <si>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</si>
  <si>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</si>
  <si>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</si>
  <si>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</si>
  <si>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</si>
  <si>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</si>
  <si>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</si>
  <si>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</si>
  <si>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</si>
  <si>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</si>
  <si>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</si>
  <si>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</si>
  <si>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</si>
  <si>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</si>
  <si>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</si>
  <si>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</si>
  <si>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</si>
  <si>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</si>
  <si>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</si>
  <si>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</si>
  <si>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</si>
  <si>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</si>
  <si>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</si>
  <si>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</si>
  <si>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</si>
  <si>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</si>
  <si>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</si>
  <si>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</si>
  <si>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</si>
  <si>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</si>
  <si>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</si>
  <si>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</si>
  <si>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</si>
  <si>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</si>
  <si>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</si>
  <si>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</si>
  <si>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</si>
  <si>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</si>
  <si>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</si>
  <si>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</si>
  <si>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</si>
  <si>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</si>
  <si>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</si>
  <si>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</si>
  <si>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</si>
  <si>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</si>
  <si>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</si>
  <si>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</si>
  <si>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</si>
  <si>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</si>
  <si>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</si>
  <si>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</si>
  <si>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</si>
  <si>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</si>
  <si>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</si>
  <si>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</si>
  <si>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</si>
  <si>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</si>
  <si>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</si>
  <si>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</si>
  <si>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</si>
  <si>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</si>
  <si>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</si>
  <si>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</si>
  <si>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</si>
  <si>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</si>
  <si>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</si>
  <si>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</si>
  <si>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</si>
  <si>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</si>
  <si>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</si>
  <si>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</si>
  <si>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</si>
  <si>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</si>
  <si>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</si>
  <si>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</si>
  <si>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</si>
  <si>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</si>
  <si>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</si>
  <si>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</si>
  <si>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</si>
  <si>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</si>
  <si>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</si>
  <si>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</si>
  <si>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</si>
  <si>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</si>
  <si>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</si>
  <si>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</si>
  <si>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</si>
  <si>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</si>
  <si>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</si>
  <si>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</si>
  <si>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</si>
  <si>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</si>
  <si>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</si>
  <si>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</si>
  <si>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</si>
  <si>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</si>
  <si>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</si>
  <si>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</si>
  <si>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</si>
  <si>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</si>
  <si>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</si>
  <si>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</si>
  <si>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</si>
  <si>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</si>
  <si>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</si>
  <si>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</si>
  <si>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</si>
  <si>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</si>
  <si>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</si>
  <si>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</si>
  <si>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</si>
  <si>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</si>
  <si>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</si>
  <si>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</si>
  <si>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</si>
  <si>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</si>
  <si>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</si>
  <si>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</si>
  <si>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</si>
  <si>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</si>
  <si>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</si>
  <si>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</si>
  <si>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</si>
  <si>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</si>
  <si>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</si>
  <si>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</si>
  <si>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</si>
  <si>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</si>
  <si>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</si>
  <si>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</si>
  <si>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</si>
  <si>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</si>
  <si>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</si>
  <si>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</si>
  <si>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</si>
  <si>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</si>
  <si>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</si>
  <si>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</si>
  <si>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</si>
  <si>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</si>
  <si>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</si>
  <si>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</si>
  <si>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</si>
  <si>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</si>
  <si>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</si>
  <si>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</si>
  <si>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</si>
  <si>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</si>
  <si>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</si>
  <si>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</si>
  <si>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</si>
  <si>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</si>
  <si>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</si>
  <si>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</si>
  <si>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</si>
  <si>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</si>
  <si>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</si>
  <si>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</si>
  <si>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</si>
  <si>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</si>
  <si>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</si>
  <si>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</si>
  <si>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</si>
  <si>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</si>
  <si>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</si>
  <si>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</si>
  <si>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</si>
  <si>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</si>
  <si>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</si>
  <si>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</si>
  <si>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</si>
  <si>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</si>
  <si>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</si>
  <si>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</si>
  <si>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</si>
  <si>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</si>
  <si>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</si>
  <si>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</si>
  <si>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</si>
  <si>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</si>
  <si>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</si>
  <si>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</si>
  <si>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</si>
  <si>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</si>
  <si>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</si>
  <si>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</si>
  <si>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</si>
  <si>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</si>
  <si>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</si>
  <si>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</si>
  <si>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</si>
  <si>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</si>
  <si>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</si>
  <si>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</si>
  <si>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</si>
  <si>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</si>
  <si>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</si>
  <si>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</si>
  <si>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</si>
  <si>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</si>
  <si>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</si>
  <si>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</si>
  <si>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</si>
  <si>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</si>
  <si>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</si>
  <si>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</si>
  <si>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</si>
  <si>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</si>
  <si>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</si>
  <si>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</si>
  <si>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</si>
  <si>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</si>
  <si>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</si>
  <si>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</si>
  <si>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</si>
  <si>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</si>
  <si>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</si>
  <si>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</si>
  <si>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</si>
  <si>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</si>
  <si>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</si>
  <si>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</si>
  <si>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</si>
  <si>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</si>
  <si>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</si>
  <si>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</si>
  <si>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</si>
  <si>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</si>
  <si>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</si>
  <si>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</si>
  <si>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</si>
  <si>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</si>
  <si>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</si>
  <si>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</si>
  <si>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</si>
  <si>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</si>
  <si>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</si>
  <si>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</si>
  <si>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</si>
  <si>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</si>
  <si>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</si>
  <si>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</si>
  <si>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</si>
  <si>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</si>
  <si>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</si>
  <si>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</si>
  <si>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</si>
  <si>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</si>
  <si>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</si>
  <si>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</si>
  <si>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</si>
  <si>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</si>
  <si>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</si>
  <si>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</si>
  <si>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</si>
  <si>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</si>
  <si>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</si>
  <si>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</si>
  <si>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</si>
  <si>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</si>
  <si>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</si>
  <si>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</si>
  <si>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</si>
  <si>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</si>
  <si>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</si>
  <si>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</si>
  <si>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</si>
  <si>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</si>
  <si>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</si>
  <si>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</si>
  <si>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</si>
  <si>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</si>
  <si>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</si>
  <si>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</si>
  <si>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</si>
  <si>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</si>
  <si>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</si>
  <si>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</si>
  <si>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</si>
  <si>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</si>
  <si>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</si>
  <si>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</si>
  <si>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</si>
  <si>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</si>
  <si>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</si>
  <si>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</si>
  <si>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</si>
  <si>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</si>
  <si>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</si>
  <si>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</si>
  <si>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</si>
  <si>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</si>
  <si>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</si>
  <si>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</si>
  <si>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</si>
  <si>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</si>
  <si>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</si>
  <si>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</si>
  <si>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</si>
  <si>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</si>
  <si>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</si>
  <si>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</si>
  <si>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</si>
  <si>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</si>
  <si>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</si>
  <si>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</si>
  <si>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</si>
  <si>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</si>
  <si>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</si>
  <si>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</si>
  <si>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</si>
  <si>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</si>
  <si>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</si>
  <si>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</si>
  <si>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</si>
  <si>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</si>
  <si>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</si>
  <si>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</si>
  <si>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</si>
  <si>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</si>
  <si>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</si>
  <si>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</si>
  <si>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</si>
  <si>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</si>
  <si>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</si>
  <si>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</si>
  <si>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</si>
  <si>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</si>
  <si>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</si>
  <si>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</si>
  <si>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</si>
  <si>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</si>
  <si>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</si>
  <si>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</si>
  <si>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</si>
  <si>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</si>
  <si>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</si>
  <si>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</si>
  <si>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</si>
  <si>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</si>
  <si>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</si>
  <si>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</si>
  <si>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</si>
  <si>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</si>
  <si>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</si>
  <si>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</si>
  <si>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</si>
  <si>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</si>
  <si>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</si>
  <si>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</si>
  <si>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</si>
  <si>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</si>
  <si>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</si>
  <si>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</si>
  <si>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</si>
  <si>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</si>
  <si>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</si>
  <si>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</si>
  <si>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</si>
  <si>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</si>
  <si>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</si>
  <si>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</si>
  <si>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</si>
  <si>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</si>
  <si>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</si>
  <si>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</si>
  <si>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</si>
  <si>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</si>
  <si>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</si>
  <si>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</si>
  <si>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</si>
  <si>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</si>
  <si>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</si>
  <si>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</si>
  <si>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</si>
  <si>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</si>
  <si>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</si>
  <si>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</si>
  <si>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</si>
  <si>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</si>
  <si>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</si>
  <si>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</si>
  <si>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</si>
  <si>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</si>
  <si>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</si>
  <si>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</si>
  <si>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</si>
  <si>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</si>
  <si>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</si>
  <si>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</si>
  <si>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</si>
  <si>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</si>
  <si>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</si>
  <si>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</si>
  <si>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</si>
  <si>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</si>
  <si>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</si>
  <si>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</si>
  <si>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</si>
  <si>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</si>
  <si>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</si>
  <si>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</si>
  <si>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</si>
  <si>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</si>
  <si>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</si>
  <si>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</si>
  <si>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</si>
  <si>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</si>
  <si>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</si>
  <si>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</si>
  <si>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</si>
  <si>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</si>
  <si>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</si>
  <si>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</si>
  <si>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</si>
  <si>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</si>
  <si>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</si>
  <si>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</si>
  <si>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</si>
  <si>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</si>
  <si>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</si>
  <si>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</si>
  <si>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</si>
  <si>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</si>
  <si>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</si>
  <si>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</si>
  <si>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</si>
  <si>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</si>
  <si>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</si>
  <si>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</si>
  <si>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</si>
  <si>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</si>
  <si>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</si>
  <si>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</si>
  <si>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</si>
  <si>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</si>
  <si>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</si>
  <si>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</si>
  <si>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</si>
  <si>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</si>
  <si>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</si>
  <si>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</si>
  <si>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</si>
  <si>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</si>
  <si>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</si>
  <si>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</si>
  <si>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</si>
  <si>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</si>
  <si>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</si>
  <si>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</si>
  <si>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</si>
  <si>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</si>
  <si>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</si>
  <si>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</si>
  <si>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</si>
  <si>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</si>
  <si>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</si>
  <si>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</si>
  <si>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</si>
  <si>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</si>
  <si>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</si>
  <si>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</si>
  <si>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</si>
  <si>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</si>
  <si>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</si>
  <si>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</si>
  <si>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</si>
  <si>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</si>
  <si>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</si>
  <si>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</si>
  <si>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</si>
  <si>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</si>
  <si>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</si>
  <si>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</si>
  <si>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</si>
  <si>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</si>
  <si>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</si>
  <si>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</si>
  <si>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</si>
  <si>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</si>
  <si>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</si>
  <si>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</si>
  <si>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</si>
  <si>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</si>
  <si>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</si>
  <si>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</si>
  <si>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</si>
  <si>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</si>
  <si>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</si>
  <si>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</si>
  <si>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</si>
  <si>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</si>
  <si>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</si>
  <si>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</si>
  <si>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</si>
  <si>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</si>
  <si>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</si>
  <si>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</si>
  <si>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</si>
  <si>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</si>
  <si>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</si>
  <si>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</si>
  <si>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</si>
  <si>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</si>
  <si>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</si>
  <si>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</si>
  <si>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</si>
  <si>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</si>
  <si>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</si>
  <si>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</si>
  <si>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</si>
  <si>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</si>
  <si>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</si>
  <si>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</si>
  <si>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</si>
  <si>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</si>
  <si>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</si>
  <si>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</si>
  <si>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</si>
  <si>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</si>
  <si>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</si>
  <si>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</si>
  <si>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</si>
  <si>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</si>
  <si>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</si>
  <si>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</si>
  <si>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</si>
  <si>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</si>
  <si>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</si>
  <si>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</si>
  <si>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</si>
  <si>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</si>
  <si>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</si>
  <si>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</si>
  <si>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</si>
  <si>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</si>
  <si>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</si>
  <si>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</si>
  <si>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</si>
  <si>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</si>
  <si>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</si>
  <si>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</si>
  <si>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</si>
  <si>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</si>
  <si>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</si>
  <si>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</si>
  <si>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</si>
  <si>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</si>
  <si>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</si>
  <si>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</si>
  <si>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</si>
  <si>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</si>
  <si>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</si>
  <si>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</si>
  <si>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</si>
  <si>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</si>
  <si>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</si>
  <si>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</si>
  <si>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</si>
  <si>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</si>
  <si>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</si>
  <si>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</si>
  <si>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</si>
  <si>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</si>
  <si>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</si>
  <si>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</si>
  <si>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</si>
  <si>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</si>
  <si>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</si>
  <si>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</si>
  <si>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</si>
  <si>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</si>
  <si>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</si>
  <si>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</si>
  <si>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</si>
  <si>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</si>
  <si>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</si>
  <si>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</si>
  <si>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</si>
  <si>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</si>
  <si>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</si>
  <si>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</si>
  <si>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</si>
  <si>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</si>
  <si>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</si>
  <si>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</si>
  <si>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</si>
  <si>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</si>
  <si>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</si>
  <si>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</si>
  <si>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</si>
  <si>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</si>
  <si>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</si>
  <si>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</si>
  <si>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</si>
  <si>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</si>
  <si>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</si>
  <si>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</si>
  <si>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</si>
  <si>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</si>
  <si>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</si>
  <si>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</si>
  <si>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</si>
  <si>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</si>
  <si>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</si>
  <si>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</si>
  <si>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</si>
  <si>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</si>
  <si>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</si>
  <si>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</si>
  <si>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</si>
  <si>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</si>
  <si>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</si>
  <si>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</si>
  <si>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</si>
  <si>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</si>
  <si>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</si>
  <si>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</si>
  <si>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</si>
  <si>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</si>
  <si>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</si>
  <si>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</si>
  <si>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</si>
  <si>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</si>
  <si>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</si>
  <si>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</si>
  <si>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</si>
  <si>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</si>
  <si>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</si>
  <si>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</si>
  <si>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</si>
  <si>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</si>
  <si>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</si>
  <si>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</si>
  <si>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</si>
  <si>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</si>
  <si>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</si>
  <si>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</si>
  <si>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</si>
  <si>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</si>
  <si>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</si>
  <si>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</si>
  <si>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</si>
  <si>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</si>
  <si>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</si>
  <si>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</si>
  <si>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</si>
  <si>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</si>
  <si>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</si>
  <si>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</si>
  <si>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</si>
  <si>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</si>
  <si>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</si>
  <si>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</si>
  <si>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</si>
  <si>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</si>
  <si>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</si>
  <si>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</si>
  <si>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</si>
  <si>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</si>
  <si>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</si>
  <si>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</si>
  <si>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</si>
  <si>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</si>
  <si>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</si>
  <si>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</si>
  <si>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</si>
  <si>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</si>
  <si>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</si>
  <si>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</si>
  <si>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</si>
  <si>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</si>
  <si>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</si>
  <si>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</si>
  <si>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</si>
  <si>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</si>
  <si>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</si>
  <si>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</si>
  <si>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</si>
  <si>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</si>
  <si>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</si>
  <si>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</si>
  <si>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</si>
  <si>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</si>
  <si>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</si>
  <si>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</si>
  <si>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</si>
  <si>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</si>
  <si>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</si>
  <si>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</si>
  <si>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</si>
  <si>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</si>
  <si>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</si>
  <si>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</si>
  <si>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</si>
  <si>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</si>
  <si>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</si>
  <si>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</si>
  <si>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</si>
  <si>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</si>
  <si>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</si>
  <si>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</si>
  <si>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</si>
  <si>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</si>
  <si>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</si>
  <si>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</si>
  <si>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</si>
  <si>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</si>
  <si>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</si>
  <si>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</si>
  <si>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</si>
  <si>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</si>
  <si>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</si>
  <si>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</si>
  <si>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</si>
  <si>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</si>
  <si>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</si>
  <si>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</si>
  <si>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</si>
  <si>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</si>
  <si>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</si>
  <si>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</si>
  <si>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</si>
  <si>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</si>
  <si>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</si>
  <si>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</si>
  <si>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</si>
  <si>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</si>
  <si>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</si>
  <si>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</si>
  <si>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</si>
  <si>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</si>
  <si>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</si>
  <si>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</si>
  <si>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</si>
  <si>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</si>
  <si>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</si>
  <si>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</si>
  <si>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</si>
  <si>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</si>
  <si>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</si>
  <si>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</si>
  <si>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</si>
  <si>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</si>
  <si>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</si>
  <si>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</si>
  <si>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</si>
  <si>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</si>
  <si>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</si>
  <si>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</si>
  <si>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</si>
  <si>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</si>
  <si>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</si>
  <si>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</si>
  <si>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</si>
  <si>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</si>
  <si>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</si>
  <si>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</si>
  <si>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</si>
  <si>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</si>
  <si>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</si>
  <si>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</si>
  <si>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</si>
  <si>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</si>
  <si>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</si>
  <si>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</si>
  <si>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</si>
  <si>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</si>
  <si>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</si>
  <si>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</si>
  <si>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</si>
  <si>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</si>
  <si>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</si>
  <si>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</si>
  <si>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</si>
  <si>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</si>
  <si>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</si>
  <si>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</si>
  <si>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</si>
  <si>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</si>
  <si>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</si>
  <si>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</si>
  <si>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</si>
  <si>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</si>
  <si>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</si>
  <si>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</si>
  <si>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</si>
  <si>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</si>
  <si>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</si>
  <si>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</si>
  <si>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</si>
  <si>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</si>
  <si>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</si>
  <si>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</si>
  <si>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</si>
  <si>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</si>
  <si>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</si>
  <si>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</si>
  <si>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</si>
  <si>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</si>
  <si>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</si>
  <si>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</si>
  <si>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</si>
  <si>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</si>
  <si>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</si>
  <si>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</si>
  <si>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</si>
  <si>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</si>
  <si>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</si>
  <si>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</si>
  <si>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</si>
  <si>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</si>
  <si>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</si>
  <si>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</si>
  <si>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</si>
  <si>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</si>
  <si>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</si>
  <si>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</si>
  <si>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</si>
  <si>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</si>
  <si>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</si>
  <si>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</si>
  <si>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</si>
  <si>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</si>
  <si>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</si>
  <si>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</si>
  <si>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</si>
  <si>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</si>
  <si>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</si>
  <si>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</si>
  <si>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</si>
  <si>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</si>
  <si>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</si>
  <si>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</si>
  <si>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</si>
  <si>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</si>
  <si>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</si>
  <si>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</si>
  <si>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</si>
  <si>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</si>
  <si>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</si>
  <si>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</si>
  <si>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</si>
  <si>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</si>
  <si>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</si>
  <si>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</si>
  <si>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</si>
  <si>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</si>
  <si>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</si>
  <si>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</si>
  <si>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</si>
  <si>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</si>
  <si>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</si>
  <si>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</si>
  <si>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</si>
  <si>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</si>
  <si>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</si>
  <si>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</si>
  <si>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</si>
  <si>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</si>
  <si>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</si>
  <si>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</si>
  <si>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</si>
  <si>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</si>
  <si>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</si>
  <si>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</si>
  <si>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</si>
  <si>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</si>
  <si>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</si>
  <si>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</si>
  <si>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</si>
  <si>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</si>
  <si>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</si>
  <si>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</si>
  <si>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</si>
  <si>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</si>
  <si>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</si>
  <si>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</si>
  <si>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</si>
  <si>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</si>
  <si>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</si>
  <si>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</si>
  <si>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</si>
  <si>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</si>
  <si>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</si>
  <si>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</si>
  <si>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</si>
  <si>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</si>
  <si>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</si>
  <si>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</si>
  <si>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</si>
  <si>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</si>
  <si>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</si>
  <si>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</si>
  <si>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</si>
  <si>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</si>
  <si>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</si>
  <si>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</si>
  <si>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</si>
  <si>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</si>
  <si>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</si>
  <si>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</si>
  <si>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</si>
  <si>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</si>
  <si>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</si>
  <si>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</si>
  <si>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</si>
  <si>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</si>
  <si>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</si>
  <si>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</si>
  <si>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</si>
  <si>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</si>
  <si>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</si>
  <si>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</si>
  <si>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</si>
  <si>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</si>
  <si>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</si>
  <si>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</si>
  <si>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</si>
  <si>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</si>
  <si>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</si>
  <si>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</si>
  <si>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</si>
  <si>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</si>
  <si>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</si>
  <si>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</si>
  <si>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</si>
  <si>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</si>
  <si>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</si>
  <si>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</si>
  <si>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</si>
  <si>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</si>
  <si>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</si>
  <si>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</si>
  <si>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</si>
  <si>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</si>
  <si>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</si>
  <si>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</si>
  <si>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</si>
  <si>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</si>
  <si>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</si>
  <si>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</si>
  <si>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</si>
  <si>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</si>
  <si>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</si>
  <si>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</si>
  <si>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</si>
  <si>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</si>
  <si>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</si>
  <si>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</si>
  <si>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</si>
  <si>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</si>
  <si>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</si>
  <si>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</si>
  <si>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</si>
  <si>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</si>
  <si>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</si>
  <si>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</si>
  <si>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</si>
  <si>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</si>
  <si>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</si>
  <si>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</si>
  <si>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</si>
  <si>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</si>
  <si>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</si>
  <si>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</si>
  <si>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</si>
  <si>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</si>
  <si>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</si>
  <si>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</si>
  <si>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</si>
  <si>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</si>
  <si>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</si>
  <si>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</si>
  <si>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</si>
  <si>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</si>
  <si>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</si>
  <si>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</si>
  <si>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</si>
  <si>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</si>
  <si>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</si>
  <si>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</si>
  <si>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</si>
  <si>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</si>
  <si>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</si>
  <si>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</si>
  <si>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</si>
  <si>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</si>
  <si>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</si>
  <si>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</si>
  <si>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</si>
  <si>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</si>
  <si>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</si>
  <si>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</si>
  <si>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</si>
  <si>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</si>
  <si>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</si>
  <si>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</si>
  <si>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</si>
  <si>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</si>
  <si>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</si>
  <si>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</si>
  <si>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</si>
  <si>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</si>
  <si>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</si>
  <si>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</si>
  <si>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</si>
  <si>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</si>
  <si>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</si>
  <si>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</si>
  <si>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</si>
  <si>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</si>
  <si>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</si>
  <si>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</si>
  <si>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</si>
  <si>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</si>
  <si>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</si>
  <si>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</si>
  <si>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</si>
  <si>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</si>
  <si>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</si>
  <si>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</si>
  <si>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</si>
  <si>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</si>
  <si>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</si>
  <si>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</si>
  <si>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</si>
  <si>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</si>
  <si>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</si>
  <si>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</si>
  <si>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</si>
  <si>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</si>
  <si>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</si>
  <si>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</si>
  <si>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</si>
  <si>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</si>
  <si>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</si>
  <si>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</si>
  <si>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</si>
  <si>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</si>
  <si>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</si>
  <si>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</si>
  <si>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</si>
  <si>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</si>
  <si>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</si>
  <si>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</si>
  <si>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</si>
  <si>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</si>
  <si>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</si>
  <si>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</si>
  <si>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</si>
  <si>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</si>
  <si>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</si>
  <si>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</si>
  <si>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</si>
  <si>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</si>
  <si>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</si>
  <si>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</si>
  <si>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</si>
  <si>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</si>
  <si>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</si>
  <si>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</si>
  <si>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</si>
  <si>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</si>
  <si>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</si>
  <si>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</si>
  <si>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</si>
  <si>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</si>
  <si>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</si>
  <si>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</si>
  <si>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</si>
  <si>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</si>
  <si>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</si>
  <si>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</si>
  <si>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</si>
  <si>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</si>
  <si>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</si>
  <si>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</si>
  <si>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</si>
  <si>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</si>
  <si>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</si>
  <si>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</si>
  <si>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</si>
  <si>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</si>
  <si>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</si>
  <si>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</si>
  <si>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</si>
  <si>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</si>
  <si>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</si>
  <si>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</si>
  <si>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</si>
  <si>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</si>
  <si>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</si>
  <si>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</si>
  <si>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</si>
  <si>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</si>
  <si>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</si>
  <si>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</si>
  <si>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</si>
  <si>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</si>
  <si>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</si>
  <si>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</si>
  <si>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</si>
  <si>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</si>
  <si>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</si>
  <si>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</si>
  <si>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</si>
  <si>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</si>
  <si>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</si>
  <si>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</si>
  <si>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</si>
  <si>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</si>
  <si>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</si>
  <si>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</si>
  <si>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</si>
  <si>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</si>
  <si>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</si>
  <si>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</si>
  <si>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</si>
  <si>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</si>
  <si>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</si>
  <si>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</si>
  <si>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</si>
  <si>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</si>
  <si>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</si>
  <si>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</si>
  <si>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</si>
  <si>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</si>
  <si>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</si>
  <si>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</si>
  <si>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</si>
  <si>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</si>
  <si>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</si>
  <si>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</si>
  <si>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</si>
  <si>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</si>
  <si>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</si>
  <si>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</si>
  <si>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</si>
  <si>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</si>
  <si>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</si>
  <si>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</si>
  <si>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</si>
  <si>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</si>
  <si>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</si>
  <si>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</si>
  <si>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</si>
  <si>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</si>
  <si>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</si>
  <si>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</si>
  <si>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</si>
  <si>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</si>
  <si>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</si>
  <si>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</si>
  <si>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</si>
  <si>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</si>
  <si>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</si>
  <si>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</si>
  <si>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</si>
  <si>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</si>
  <si>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</si>
  <si>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</si>
  <si>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</si>
  <si>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</si>
  <si>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</si>
  <si>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</si>
  <si>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</si>
  <si>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</si>
  <si>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</si>
  <si>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</si>
  <si>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</si>
  <si>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</si>
  <si>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</si>
  <si>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</si>
  <si>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</si>
  <si>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</si>
  <si>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</si>
  <si>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</si>
  <si>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</si>
  <si>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</si>
  <si>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</si>
  <si>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</si>
  <si>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</si>
  <si>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</si>
  <si>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</si>
  <si>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</si>
  <si>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</si>
  <si>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</si>
  <si>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</si>
  <si>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</si>
  <si>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</si>
  <si>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</si>
  <si>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</si>
  <si>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</si>
  <si>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</si>
  <si>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</si>
  <si>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</si>
  <si>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</si>
  <si>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</si>
  <si>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</si>
  <si>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</si>
  <si>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</si>
  <si>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</si>
  <si>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</si>
  <si>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</si>
  <si>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</si>
  <si>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</si>
  <si>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</si>
  <si>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</si>
  <si>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</si>
  <si>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</si>
  <si>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</si>
  <si>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</si>
  <si>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</si>
  <si>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</si>
  <si>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</si>
  <si>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</si>
  <si>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</si>
  <si>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</si>
  <si>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</si>
  <si>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</si>
  <si>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</si>
  <si>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</si>
  <si>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</si>
  <si>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</si>
  <si>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</si>
  <si>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</si>
  <si>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</si>
  <si>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</si>
  <si>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</si>
  <si>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</si>
  <si>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</si>
  <si>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</si>
  <si>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</si>
  <si>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</si>
  <si>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</si>
  <si>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</si>
  <si>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</si>
  <si>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</si>
  <si>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</si>
  <si>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</si>
  <si>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</si>
  <si>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</si>
  <si>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</si>
  <si>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</si>
  <si>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</si>
  <si>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</si>
  <si>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</si>
  <si>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</si>
  <si>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</si>
  <si>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</si>
  <si>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</si>
  <si>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</si>
  <si>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</si>
  <si>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</si>
  <si>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</si>
  <si>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</si>
  <si>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</si>
  <si>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</si>
  <si>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</si>
  <si>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</si>
  <si>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</si>
  <si>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</si>
  <si>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</si>
  <si>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</si>
  <si>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</si>
  <si>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</si>
  <si>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</si>
  <si>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</si>
  <si>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</si>
  <si>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</si>
  <si>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</si>
  <si>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</si>
  <si>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</si>
  <si>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</si>
  <si>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</si>
  <si>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</si>
  <si>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</si>
  <si>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</si>
  <si>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</si>
  <si>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</si>
  <si>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</si>
  <si>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</si>
  <si>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</si>
  <si>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</si>
  <si>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</si>
  <si>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</si>
  <si>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</si>
  <si>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</si>
  <si>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</si>
  <si>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</si>
  <si>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</si>
  <si>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</si>
  <si>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</si>
  <si>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</si>
  <si>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</si>
  <si>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</si>
  <si>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</si>
  <si>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</si>
  <si>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</si>
  <si>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</si>
  <si>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</si>
  <si>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</si>
  <si>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</si>
  <si>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</si>
  <si>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</si>
  <si>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</si>
  <si>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</si>
  <si>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</si>
  <si>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</si>
  <si>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</si>
  <si>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</si>
  <si>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</si>
  <si>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</si>
  <si>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</si>
  <si>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</si>
  <si>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</si>
  <si>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</si>
  <si>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</si>
  <si>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</si>
  <si>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</si>
  <si>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</si>
  <si>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</si>
  <si>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</si>
  <si>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</si>
  <si>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</si>
  <si>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</si>
  <si>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</si>
  <si>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</si>
  <si>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</si>
  <si>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</si>
  <si>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</si>
  <si>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</si>
  <si>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</si>
  <si>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</si>
  <si>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</si>
  <si>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</si>
  <si>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</si>
  <si>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</si>
  <si>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</si>
  <si>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</si>
  <si>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</si>
  <si>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</si>
  <si>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</si>
  <si>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</si>
  <si>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</si>
  <si>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</si>
  <si>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</si>
  <si>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</si>
  <si>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</si>
  <si>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</si>
  <si>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</si>
  <si>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</si>
  <si>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</si>
  <si>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</si>
  <si>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</si>
  <si>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</si>
  <si>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</si>
  <si>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</si>
  <si>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</si>
  <si>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</si>
  <si>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</si>
  <si>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</si>
  <si>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</si>
  <si>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</si>
  <si>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</si>
  <si>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</si>
  <si>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</si>
  <si>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</si>
  <si>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</si>
  <si>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</si>
  <si>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</si>
  <si>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</si>
  <si>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</si>
  <si>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</si>
  <si>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</si>
  <si>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</si>
  <si>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</si>
  <si>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</si>
  <si>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</si>
  <si>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</si>
  <si>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</si>
  <si>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</si>
  <si>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</si>
  <si>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</si>
  <si>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</si>
  <si>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</si>
  <si>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</si>
  <si>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</si>
  <si>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</si>
  <si>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</si>
  <si>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</si>
  <si>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</si>
  <si>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</si>
  <si>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</si>
  <si>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</si>
  <si>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</si>
  <si>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</si>
  <si>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</si>
  <si>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</si>
  <si>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</si>
  <si>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</si>
  <si>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</si>
  <si>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</si>
  <si>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</si>
  <si>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</si>
  <si>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</si>
  <si>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</si>
  <si>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</si>
  <si>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</si>
  <si>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</si>
  <si>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</si>
  <si>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</si>
  <si>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</si>
  <si>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</si>
  <si>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</si>
  <si>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</si>
  <si>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</si>
  <si>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</si>
  <si>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</si>
  <si>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</si>
  <si>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</si>
  <si>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</si>
  <si>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</si>
  <si>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</si>
  <si>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</si>
  <si>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</si>
  <si>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</si>
  <si>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</si>
  <si>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</si>
  <si>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</si>
  <si>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</si>
  <si>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</si>
  <si>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</si>
  <si>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</si>
  <si>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</si>
  <si>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</si>
  <si>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</si>
  <si>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</si>
  <si>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</si>
  <si>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</si>
  <si>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</si>
  <si>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</si>
  <si>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</si>
  <si>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</si>
  <si>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</si>
  <si>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</si>
  <si>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</si>
  <si>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</si>
  <si>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</si>
  <si>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</si>
  <si>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</si>
  <si>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</si>
  <si>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</si>
  <si>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</si>
  <si>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</si>
  <si>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</si>
  <si>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</si>
  <si>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</si>
  <si>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</si>
  <si>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</si>
  <si>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</si>
  <si>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</si>
  <si>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</si>
  <si>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</si>
  <si>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</si>
  <si>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</si>
  <si>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</si>
  <si>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</si>
  <si>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</si>
  <si>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</si>
  <si>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</si>
  <si>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</si>
  <si>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</si>
  <si>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</si>
  <si>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</si>
  <si>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</si>
  <si>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</si>
  <si>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</si>
  <si>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</si>
  <si>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</si>
  <si>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</si>
  <si>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</si>
  <si>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</si>
  <si>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</si>
  <si>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</si>
  <si>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</si>
  <si>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</si>
  <si>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</si>
  <si>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</si>
  <si>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</si>
  <si>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</si>
  <si>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</si>
  <si>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</si>
  <si>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</si>
  <si>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</si>
  <si>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</si>
  <si>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</si>
  <si>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</si>
  <si>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</si>
  <si>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</si>
  <si>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</si>
  <si>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</si>
  <si>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</si>
  <si>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</si>
  <si>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</si>
  <si>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</si>
  <si>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</si>
  <si>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</si>
  <si>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</si>
  <si>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</si>
  <si>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</si>
  <si>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</si>
  <si>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</si>
  <si>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</si>
  <si>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</si>
  <si>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</si>
  <si>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</si>
  <si>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</si>
  <si>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</si>
  <si>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</si>
  <si>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</si>
  <si>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</si>
  <si>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</si>
  <si>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</si>
  <si>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</si>
  <si>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</si>
  <si>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</si>
  <si>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</si>
  <si>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</si>
  <si>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</si>
  <si>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</si>
  <si>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</si>
  <si>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</si>
  <si>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</si>
  <si>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</si>
  <si>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</si>
  <si>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</si>
  <si>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</si>
  <si>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</si>
  <si>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</si>
  <si>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</si>
  <si>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</si>
  <si>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</si>
  <si>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</si>
  <si>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</si>
  <si>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</si>
  <si>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</si>
  <si>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</si>
  <si>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</si>
  <si>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</si>
  <si>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</si>
  <si>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</si>
  <si>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</si>
  <si>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</si>
  <si>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</si>
  <si>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</si>
  <si>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</si>
  <si>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</si>
  <si>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</si>
  <si>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</si>
  <si>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</si>
  <si>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</si>
  <si>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</si>
  <si>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</si>
  <si>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</si>
  <si>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</si>
  <si>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</si>
  <si>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</si>
  <si>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</si>
  <si>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</si>
  <si>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</si>
  <si>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</si>
  <si>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</si>
  <si>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</si>
  <si>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</si>
  <si>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</si>
  <si>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</si>
  <si>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</si>
  <si>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</si>
  <si>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</si>
  <si>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</si>
  <si>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</si>
  <si>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</si>
  <si>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</si>
  <si>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</si>
  <si>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</si>
  <si>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</si>
  <si>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</si>
  <si>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</si>
  <si>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</si>
  <si>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</si>
  <si>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</si>
  <si>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</si>
  <si>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</si>
  <si>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</si>
  <si>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</si>
  <si>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</si>
  <si>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</si>
  <si>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</si>
  <si>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</si>
  <si>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</si>
  <si>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</si>
  <si>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</si>
  <si>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</si>
  <si>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</si>
  <si>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</si>
  <si>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</si>
  <si>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</si>
  <si>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</si>
  <si>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</si>
  <si>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</si>
  <si>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</si>
  <si>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</si>
  <si>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</si>
  <si>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</si>
  <si>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</si>
  <si>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</si>
  <si>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</si>
  <si>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</si>
  <si>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</si>
  <si>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</si>
  <si>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</si>
  <si>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</si>
  <si>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</si>
  <si>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</si>
  <si>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</si>
  <si>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</si>
  <si>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</si>
  <si>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</si>
  <si>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</si>
  <si>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</si>
  <si>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</si>
  <si>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</si>
  <si>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</si>
  <si>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</si>
  <si>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</si>
  <si>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</si>
  <si>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</si>
  <si>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</si>
  <si>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</si>
  <si>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</si>
  <si>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</si>
  <si>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</si>
  <si>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</si>
  <si>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</si>
  <si>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</si>
  <si>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</si>
  <si>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</si>
  <si>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</si>
  <si>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</si>
  <si>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</si>
  <si>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</si>
  <si>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</si>
  <si>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</si>
  <si>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</si>
  <si>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</si>
  <si>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</si>
  <si>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</si>
  <si>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</si>
  <si>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</si>
  <si>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</si>
  <si>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</si>
  <si>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</si>
  <si>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</si>
  <si>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</si>
  <si>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</si>
  <si>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</si>
  <si>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</si>
  <si>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</si>
  <si>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</si>
  <si>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</si>
  <si>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</si>
  <si>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</si>
  <si>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</si>
  <si>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</si>
  <si>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</si>
  <si>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</si>
  <si>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</si>
  <si>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</si>
  <si>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</si>
  <si>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</si>
  <si>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</si>
  <si>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</si>
  <si>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</si>
  <si>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</si>
  <si>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</si>
  <si>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</si>
  <si>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</si>
  <si>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</si>
  <si>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</si>
  <si>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</si>
  <si>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</si>
  <si>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</si>
  <si>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</si>
  <si>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</si>
  <si>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</si>
  <si>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</si>
  <si>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</si>
  <si>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</si>
  <si>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</si>
  <si>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</si>
  <si>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</si>
  <si>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</si>
  <si>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</si>
  <si>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</si>
  <si>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</si>
  <si>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</si>
  <si>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</si>
  <si>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</si>
  <si>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</si>
  <si>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</si>
  <si>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</si>
  <si>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</si>
  <si>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</si>
  <si>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</si>
  <si>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</si>
  <si>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</si>
  <si>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</si>
  <si>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</si>
  <si>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</si>
  <si>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</si>
  <si>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</si>
  <si>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</si>
  <si>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</si>
  <si>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</si>
  <si>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</si>
  <si>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</si>
  <si>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</si>
  <si>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</si>
  <si>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</si>
  <si>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</si>
  <si>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</si>
  <si>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</si>
  <si>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</si>
  <si>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</si>
  <si>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</si>
  <si>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</si>
  <si>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</si>
  <si>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</si>
  <si>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</si>
  <si>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</si>
  <si>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</si>
  <si>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</si>
  <si>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</si>
  <si>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</si>
  <si>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</si>
  <si>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</si>
  <si>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</si>
  <si>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</si>
  <si>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</si>
  <si>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</si>
  <si>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</si>
  <si>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</si>
  <si>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</si>
  <si>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</si>
  <si>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</si>
  <si>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</si>
  <si>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</si>
  <si>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</si>
  <si>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</si>
  <si>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</si>
  <si>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</si>
  <si>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</si>
  <si>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</si>
  <si>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</si>
  <si>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</si>
  <si>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</si>
  <si>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</si>
  <si>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</si>
  <si>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</si>
  <si>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</si>
  <si>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</si>
  <si>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</si>
  <si>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</si>
  <si>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</si>
  <si>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</si>
  <si>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</si>
  <si>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</si>
  <si>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</si>
  <si>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</si>
  <si>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</si>
  <si>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</si>
  <si>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</si>
  <si>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</si>
  <si>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</si>
  <si>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</si>
  <si>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</si>
  <si>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</si>
  <si>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</si>
  <si>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</si>
  <si>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</si>
  <si>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</si>
  <si>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</si>
  <si>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</si>
  <si>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</si>
  <si>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</si>
  <si>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</si>
  <si>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</si>
  <si>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</si>
  <si>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</si>
  <si>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</si>
  <si>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</si>
  <si>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</si>
  <si>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</si>
  <si>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</si>
  <si>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</si>
  <si>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</si>
  <si>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</si>
  <si>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</si>
  <si>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</si>
  <si>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</si>
  <si>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</si>
  <si>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</si>
  <si>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</si>
  <si>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</si>
  <si>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</si>
  <si>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</si>
  <si>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</si>
  <si>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</si>
  <si>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</si>
  <si>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</si>
  <si>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</si>
  <si>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</si>
  <si>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</si>
  <si>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</si>
  <si>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</si>
  <si>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</si>
  <si>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</si>
  <si>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</si>
  <si>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</si>
  <si>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</si>
  <si>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</si>
  <si>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</si>
  <si>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</si>
  <si>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</si>
  <si>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</si>
  <si>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</si>
  <si>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</si>
  <si>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</si>
  <si>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</si>
  <si>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</si>
  <si>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</si>
  <si>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</si>
  <si>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</si>
  <si>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</si>
  <si>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</si>
  <si>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</si>
  <si>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</si>
  <si>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</si>
  <si>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</si>
  <si>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</si>
  <si>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</si>
  <si>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</si>
  <si>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</si>
  <si>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</si>
  <si>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</si>
  <si>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</si>
  <si>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</si>
  <si>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</si>
  <si>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</si>
  <si>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</si>
  <si>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</si>
  <si>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</si>
  <si>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</si>
  <si>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</si>
  <si>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</si>
  <si>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</si>
  <si>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</si>
  <si>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</si>
  <si>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</si>
  <si>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</si>
  <si>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</si>
  <si>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</si>
  <si>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</si>
  <si>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</si>
  <si>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</si>
  <si>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</si>
  <si>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</si>
  <si>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</si>
  <si>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</si>
  <si>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</si>
  <si>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</si>
  <si>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</si>
  <si>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</si>
  <si>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</si>
  <si>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</si>
  <si>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</si>
  <si>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</si>
  <si>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</si>
  <si>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</si>
  <si>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</si>
  <si>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</si>
  <si>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</si>
  <si>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</si>
  <si>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</si>
  <si>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</si>
  <si>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</si>
  <si>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</si>
  <si>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</si>
  <si>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</si>
  <si>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</si>
  <si>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</si>
  <si>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</si>
  <si>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</si>
  <si>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</si>
  <si>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</si>
  <si>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</si>
  <si>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</si>
  <si>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</si>
  <si>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</si>
  <si>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</si>
  <si>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</si>
  <si>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</si>
  <si>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</si>
  <si>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</si>
  <si>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</si>
  <si>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</si>
  <si>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</si>
  <si>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</si>
  <si>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</si>
  <si>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</si>
  <si>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</si>
  <si>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</si>
  <si>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</si>
  <si>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</si>
  <si>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</si>
  <si>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</si>
  <si>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</si>
  <si>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</si>
  <si>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</si>
  <si>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</si>
  <si>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</si>
  <si>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</si>
  <si>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</si>
  <si>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</si>
  <si>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</si>
  <si>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</si>
  <si>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</si>
  <si>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</si>
  <si>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</si>
  <si>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</si>
  <si>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</si>
  <si>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</si>
  <si>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</si>
  <si>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</si>
  <si>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</si>
  <si>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</si>
  <si>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</si>
  <si>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</si>
  <si>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</si>
  <si>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</si>
  <si>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</si>
  <si>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</si>
  <si>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</si>
  <si>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</si>
  <si>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</si>
  <si>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</si>
  <si>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</si>
  <si>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</si>
  <si>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</si>
  <si>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</si>
  <si>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</si>
  <si>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</si>
  <si>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</si>
  <si>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</si>
  <si>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</si>
  <si>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</si>
  <si>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</si>
  <si>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</si>
  <si>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</si>
  <si>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</si>
  <si>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</si>
  <si>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</si>
  <si>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</si>
  <si>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</si>
  <si>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</si>
  <si>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</si>
  <si>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</si>
  <si>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</si>
  <si>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</si>
  <si>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</si>
  <si>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</si>
  <si>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</si>
  <si>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</si>
  <si>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</si>
  <si>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</si>
  <si>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</si>
  <si>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</si>
  <si>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</si>
  <si>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</si>
  <si>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</si>
  <si>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</si>
  <si>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</si>
  <si>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</si>
  <si>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</si>
  <si>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</si>
  <si>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</si>
  <si>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</si>
  <si>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</si>
  <si>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</si>
  <si>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</si>
  <si>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</si>
  <si>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</si>
  <si>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</si>
  <si>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</si>
  <si>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</si>
  <si>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</si>
  <si>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</si>
  <si>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</si>
  <si>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</si>
  <si>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</si>
  <si>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</si>
  <si>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</si>
  <si>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</si>
  <si>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</si>
  <si>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</si>
  <si>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</si>
  <si>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</si>
  <si>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</si>
  <si>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</si>
  <si>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</si>
  <si>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</si>
  <si>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</si>
  <si>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</si>
  <si>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</si>
  <si>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</si>
  <si>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</si>
  <si>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</si>
  <si>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</si>
  <si>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</si>
  <si>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</si>
  <si>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</si>
  <si>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</si>
  <si>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</si>
  <si>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</si>
  <si>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</si>
  <si>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</si>
  <si>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</si>
  <si>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</si>
  <si>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</si>
  <si>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</si>
  <si>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</si>
  <si>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</si>
  <si>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</si>
  <si>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</si>
  <si>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</si>
  <si>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</si>
  <si>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</si>
  <si>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</si>
  <si>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</si>
  <si>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</si>
  <si>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</si>
  <si>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</si>
  <si>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</si>
  <si>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</si>
  <si>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</si>
  <si>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</si>
  <si>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</si>
  <si>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</si>
  <si>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</si>
  <si>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</si>
  <si>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</si>
  <si>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</si>
  <si>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</si>
  <si>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</si>
  <si>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</si>
  <si>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</si>
  <si>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</si>
  <si>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</si>
  <si>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</si>
  <si>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</si>
  <si>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</si>
  <si>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</si>
  <si>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</si>
  <si>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</si>
  <si>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</si>
  <si>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</si>
  <si>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</si>
  <si>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</si>
  <si>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</si>
  <si>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</si>
  <si>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</si>
  <si>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</si>
  <si>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</si>
  <si>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</si>
  <si>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</si>
  <si>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</si>
  <si>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</si>
  <si>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</si>
  <si>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</si>
  <si>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</si>
  <si>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</si>
  <si>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</si>
  <si>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</si>
  <si>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</si>
  <si>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</si>
  <si>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</si>
  <si>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</si>
  <si>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</si>
  <si>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</si>
  <si>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</si>
  <si>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</si>
  <si>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</si>
  <si>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</si>
  <si>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</si>
  <si>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</si>
  <si>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</si>
  <si>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</si>
  <si>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</si>
  <si>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</si>
  <si>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</si>
  <si>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</si>
  <si>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</si>
  <si>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</si>
  <si>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</si>
  <si>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</si>
  <si>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</si>
  <si>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</si>
  <si>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</si>
  <si>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</si>
  <si>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</si>
  <si>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</si>
  <si>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</si>
  <si>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</si>
  <si>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</si>
  <si>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</si>
  <si>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</si>
  <si>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</si>
  <si>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</si>
  <si>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</si>
  <si>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</si>
  <si>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</si>
  <si>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</si>
  <si>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</si>
  <si>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</si>
  <si>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</si>
  <si>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</si>
  <si>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</si>
  <si>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</si>
  <si>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</si>
  <si>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</si>
  <si>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</si>
  <si>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</si>
  <si>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</si>
  <si>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</si>
  <si>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</si>
  <si>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</si>
  <si>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</si>
  <si>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</si>
  <si>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</si>
  <si>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</si>
  <si>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</si>
  <si>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</si>
  <si>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</si>
  <si>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</si>
  <si>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</si>
  <si>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</si>
  <si>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</si>
  <si>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</si>
  <si>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</si>
  <si>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</si>
  <si>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</si>
  <si>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</si>
  <si>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</si>
  <si>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</si>
  <si>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</si>
  <si>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</si>
  <si>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</si>
  <si>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</si>
  <si>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</si>
  <si>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</si>
  <si>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</si>
  <si>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</si>
  <si>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</si>
  <si>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</si>
  <si>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</si>
  <si>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</si>
  <si>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</si>
  <si>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</si>
  <si>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</si>
  <si>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</si>
  <si>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</si>
  <si>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</si>
  <si>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</si>
  <si>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</si>
  <si>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</si>
  <si>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</si>
  <si>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</si>
  <si>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</si>
  <si>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</si>
  <si>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</si>
  <si>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</si>
  <si>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</si>
  <si>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</si>
  <si>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</si>
  <si>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</si>
  <si>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</si>
  <si>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</si>
  <si>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</si>
  <si>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</si>
  <si>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</si>
  <si>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</si>
  <si>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</si>
  <si>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</si>
  <si>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</si>
  <si>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</si>
  <si>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</si>
  <si>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</si>
  <si>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</si>
  <si>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</si>
  <si>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</si>
  <si>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</si>
  <si>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</si>
  <si>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</si>
  <si>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</si>
  <si>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</si>
  <si>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</si>
  <si>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</si>
  <si>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</si>
  <si>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</si>
  <si>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</si>
  <si>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</si>
  <si>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</si>
  <si>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</si>
  <si>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</si>
  <si>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</si>
  <si>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</si>
  <si>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</si>
  <si>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</si>
  <si>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</si>
  <si>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</si>
  <si>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</si>
  <si>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</si>
  <si>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</si>
  <si>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</si>
  <si>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</si>
  <si>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</si>
  <si>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</si>
  <si>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</si>
  <si>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</si>
  <si>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</si>
  <si>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</si>
  <si>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</si>
  <si>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</si>
  <si>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</si>
  <si>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</si>
  <si>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</si>
  <si>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</si>
  <si>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</si>
  <si>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</si>
  <si>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</si>
  <si>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</si>
  <si>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</si>
  <si>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</si>
  <si>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</si>
  <si>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</si>
  <si>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</si>
  <si>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</si>
  <si>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</si>
  <si>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</si>
  <si>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</si>
  <si>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</si>
  <si>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</si>
  <si>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</si>
  <si>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</si>
  <si>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</si>
  <si>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</si>
  <si>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</si>
  <si>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</si>
  <si>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</si>
  <si>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</si>
  <si>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</si>
  <si>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</si>
  <si>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</si>
  <si>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</si>
  <si>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</si>
  <si>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</si>
  <si>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</si>
  <si>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</si>
  <si>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</si>
  <si>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</si>
  <si>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</si>
  <si>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</si>
  <si>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</si>
  <si>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</si>
  <si>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</si>
  <si>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</si>
  <si>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</si>
  <si>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</si>
  <si>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</si>
  <si>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</si>
  <si>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</si>
  <si>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</si>
  <si>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</si>
  <si>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</si>
  <si>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</si>
  <si>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</si>
  <si>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</si>
  <si>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</si>
  <si>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</si>
  <si>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</si>
  <si>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</si>
  <si>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</si>
  <si>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</si>
  <si>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</si>
  <si>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</si>
  <si>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</si>
  <si>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</si>
  <si>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</si>
  <si>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</si>
  <si>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</si>
  <si>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</si>
  <si>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</si>
  <si>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</si>
  <si>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</si>
  <si>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</si>
  <si>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</si>
  <si>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</si>
  <si>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</si>
  <si>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</si>
  <si>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</si>
  <si>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</si>
  <si>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</si>
  <si>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</si>
  <si>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</si>
  <si>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</si>
  <si>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</si>
  <si>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</si>
  <si>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</si>
  <si>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</si>
  <si>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</si>
  <si>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</si>
  <si>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</si>
  <si>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</si>
  <si>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</si>
  <si>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</si>
  <si>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</si>
  <si>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</si>
  <si>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</si>
  <si>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</si>
  <si>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</si>
  <si>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</si>
  <si>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</si>
  <si>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</si>
  <si>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</si>
  <si>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</si>
  <si>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</si>
  <si>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</si>
  <si>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</si>
  <si>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</si>
  <si>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</si>
  <si>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</si>
  <si>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</si>
  <si>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</si>
  <si>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</si>
  <si>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</si>
  <si>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</si>
  <si>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</si>
  <si>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</si>
  <si>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</si>
  <si>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</si>
  <si>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</si>
  <si>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</si>
  <si>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</si>
  <si>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</si>
  <si>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</si>
  <si>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</si>
  <si>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</si>
  <si>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</si>
  <si>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</si>
  <si>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</si>
  <si>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</si>
  <si>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</si>
  <si>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</si>
  <si>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</si>
  <si>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</si>
  <si>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</si>
  <si>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</si>
  <si>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</si>
  <si>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</si>
  <si>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</si>
  <si>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</si>
  <si>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</si>
  <si>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</si>
  <si>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</si>
  <si>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</si>
  <si>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</si>
  <si>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</si>
  <si>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</si>
  <si>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</si>
  <si>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</si>
  <si>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</si>
  <si>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</si>
  <si>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</si>
  <si>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</si>
  <si>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</si>
  <si>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</si>
  <si>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</si>
  <si>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</si>
  <si>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</si>
  <si>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</si>
  <si>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</si>
  <si>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</si>
  <si>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</si>
  <si>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</si>
  <si>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</si>
  <si>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</si>
  <si>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</si>
  <si>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</si>
  <si>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</si>
  <si>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</si>
  <si>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</si>
  <si>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</si>
  <si>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</si>
  <si>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</si>
  <si>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</si>
  <si>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</si>
  <si>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</si>
  <si>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</si>
  <si>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</si>
  <si>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</si>
  <si>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</si>
  <si>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</si>
  <si>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</si>
  <si>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</si>
  <si>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</si>
  <si>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</si>
  <si>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</si>
  <si>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</si>
  <si>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</si>
  <si>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</si>
  <si>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</si>
  <si>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</si>
  <si>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</si>
  <si>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</si>
  <si>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</si>
  <si>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</si>
  <si>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</si>
  <si>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</si>
  <si>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</si>
  <si>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</si>
  <si>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</si>
  <si>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</si>
  <si>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</si>
  <si>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</si>
  <si>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</si>
  <si>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</si>
  <si>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</si>
  <si>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</si>
  <si>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</si>
  <si>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</si>
  <si>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</si>
  <si>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</si>
  <si>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</si>
  <si>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</si>
  <si>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</si>
  <si>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</si>
  <si>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</si>
  <si>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</si>
  <si>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</si>
  <si>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</si>
  <si>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</si>
  <si>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</si>
  <si>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</si>
  <si>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</si>
  <si>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</si>
  <si>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</si>
  <si>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</si>
  <si>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</si>
  <si>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</si>
  <si>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</si>
  <si>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</si>
  <si>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</si>
  <si>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</si>
  <si>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</si>
  <si>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</si>
  <si>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</si>
  <si>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</si>
  <si>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</si>
  <si>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</si>
  <si>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</si>
  <si>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</si>
  <si>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</si>
  <si>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</si>
  <si>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</si>
  <si>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</si>
  <si>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</si>
  <si>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</si>
  <si>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</si>
  <si>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</si>
  <si>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</si>
  <si>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</si>
  <si>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</si>
  <si>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</si>
  <si>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</si>
  <si>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</si>
  <si>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</si>
  <si>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</si>
  <si>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</si>
  <si>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</si>
  <si>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</si>
  <si>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</si>
  <si>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</si>
  <si>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</si>
  <si>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</si>
  <si>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</si>
  <si>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</si>
  <si>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</si>
  <si>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</si>
  <si>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</si>
  <si>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</si>
  <si>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</si>
  <si>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</si>
  <si>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</si>
  <si>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</si>
  <si>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</si>
  <si>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</si>
  <si>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</si>
  <si>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</si>
  <si>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</si>
  <si>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</si>
  <si>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</si>
  <si>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</si>
  <si>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</si>
  <si>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</si>
  <si>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</si>
  <si>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</si>
  <si>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</si>
  <si>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</si>
  <si>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</si>
  <si>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</si>
  <si>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</si>
  <si>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</si>
  <si>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</si>
  <si>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</si>
  <si>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</si>
  <si>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</si>
  <si>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</si>
  <si>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</si>
  <si>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</si>
  <si>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</si>
  <si>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</si>
  <si>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</si>
  <si>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</si>
  <si>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</si>
  <si>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</si>
  <si>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</si>
  <si>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</si>
  <si>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</si>
  <si>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</si>
  <si>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</si>
  <si>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</si>
  <si>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</si>
  <si>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</si>
  <si>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</si>
  <si>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</si>
  <si>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</si>
  <si>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</si>
  <si>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</si>
  <si>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</si>
  <si>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</si>
  <si>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</si>
  <si>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</si>
  <si>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</si>
  <si>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</si>
  <si>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</si>
  <si>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</si>
  <si>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</si>
  <si>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</si>
  <si>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</si>
  <si>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</si>
  <si>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</si>
  <si>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</si>
  <si>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</si>
  <si>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</si>
  <si>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</si>
  <si>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</si>
  <si>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</si>
  <si>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</si>
  <si>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</si>
  <si>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</si>
  <si>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</si>
  <si>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</si>
  <si>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</si>
  <si>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</si>
  <si>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</si>
  <si>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</si>
  <si>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</si>
  <si>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</si>
  <si>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</si>
  <si>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</si>
  <si>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</si>
  <si>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</si>
  <si>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</si>
  <si>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</si>
  <si>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</si>
  <si>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</si>
  <si>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</si>
  <si>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</si>
  <si>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</si>
  <si>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</si>
  <si>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</si>
  <si>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</si>
  <si>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</si>
  <si>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</si>
  <si>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</si>
  <si>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</si>
  <si>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</si>
  <si>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</si>
  <si>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</si>
  <si>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</si>
  <si>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</si>
  <si>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</si>
  <si>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</si>
  <si>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</si>
  <si>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</si>
  <si>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</si>
  <si>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</si>
  <si>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</si>
  <si>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</si>
  <si>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</si>
  <si>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</si>
  <si>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</si>
  <si>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</si>
  <si>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</si>
  <si>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</si>
  <si>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</si>
  <si>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</si>
  <si>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</si>
  <si>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</si>
  <si>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</si>
  <si>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</si>
  <si>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</si>
  <si>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</si>
  <si>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</si>
  <si>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</si>
  <si>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</si>
  <si>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</si>
  <si>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</si>
  <si>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</si>
  <si>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</si>
  <si>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</si>
  <si>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</si>
  <si>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</si>
  <si>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</si>
  <si>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</si>
  <si>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</si>
  <si>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</si>
  <si>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</si>
  <si>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</si>
  <si>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</si>
  <si>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</si>
  <si>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</si>
  <si>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</si>
  <si>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</si>
  <si>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</si>
  <si>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</si>
  <si>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</si>
  <si>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</si>
  <si>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</si>
  <si>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</si>
  <si>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</si>
  <si>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</si>
  <si>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</si>
  <si>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</si>
  <si>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</si>
  <si>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</si>
  <si>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</si>
  <si>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</si>
  <si>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</si>
  <si>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</si>
  <si>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</si>
  <si>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</si>
  <si>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</si>
  <si>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</si>
  <si>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</si>
  <si>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</si>
  <si>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</si>
  <si>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</si>
  <si>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</si>
  <si>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</si>
  <si>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</si>
  <si>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</si>
  <si>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</si>
  <si>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</si>
  <si>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</si>
  <si>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</si>
  <si>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</si>
  <si>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</si>
  <si>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</si>
  <si>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</si>
  <si>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</si>
  <si>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</si>
  <si>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</si>
  <si>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</si>
  <si>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</si>
  <si>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</si>
  <si>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</si>
  <si>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</si>
  <si>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</si>
  <si>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</si>
  <si>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</si>
  <si>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</si>
  <si>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</si>
  <si>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</si>
  <si>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</si>
  <si>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</si>
  <si>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</si>
  <si>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</si>
  <si>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</si>
  <si>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</si>
  <si>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</si>
  <si>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</si>
  <si>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</si>
  <si>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</si>
  <si>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</si>
  <si>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</si>
  <si>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</si>
  <si>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</si>
  <si>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</si>
  <si>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</si>
  <si>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</si>
  <si>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</si>
  <si>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</si>
  <si>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</si>
  <si>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</si>
  <si>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</si>
  <si>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</si>
  <si>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</si>
  <si>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</si>
  <si>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</si>
  <si>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</si>
  <si>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</si>
  <si>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</si>
  <si>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</si>
  <si>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</si>
  <si>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</si>
  <si>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</si>
  <si>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</si>
  <si>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</si>
  <si>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</si>
  <si>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</si>
  <si>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</si>
  <si>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</si>
  <si>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</si>
  <si>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</si>
  <si>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</si>
  <si>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</si>
  <si>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</si>
  <si>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</si>
  <si>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</si>
  <si>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</si>
  <si>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</si>
  <si>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</si>
  <si>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</si>
  <si>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</si>
  <si>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</si>
  <si>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</si>
  <si>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</si>
  <si>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</si>
  <si>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</si>
  <si>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</si>
  <si>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</si>
  <si>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</si>
  <si>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</si>
  <si>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</si>
  <si>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</si>
  <si>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</si>
  <si>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</si>
  <si>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</si>
  <si>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</si>
  <si>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</si>
  <si>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</si>
  <si>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</si>
  <si>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</si>
  <si>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</si>
  <si>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</si>
  <si>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</si>
  <si>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</si>
  <si>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</si>
  <si>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</si>
  <si>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</si>
  <si>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</si>
  <si>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</si>
  <si>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</si>
  <si>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</si>
  <si>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</si>
  <si>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</si>
  <si>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</si>
  <si>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</si>
  <si>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</si>
  <si>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</si>
  <si>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</si>
  <si>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</si>
  <si>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</si>
  <si>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</si>
  <si>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</si>
  <si>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</si>
  <si>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</si>
  <si>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</si>
  <si>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</si>
  <si>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</si>
  <si>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</si>
  <si>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</si>
  <si>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</si>
  <si>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</si>
  <si>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</si>
  <si>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</si>
  <si>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</si>
  <si>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</si>
  <si>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</si>
  <si>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</si>
  <si>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</si>
  <si>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</si>
  <si>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</si>
  <si>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</si>
  <si>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</si>
  <si>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</si>
  <si>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</si>
  <si>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</si>
  <si>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</si>
  <si>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</si>
  <si>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</si>
  <si>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</si>
  <si>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</si>
  <si>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</si>
  <si>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</si>
  <si>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</si>
  <si>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</si>
  <si>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</si>
  <si>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</si>
  <si>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</si>
  <si>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</si>
  <si>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</si>
  <si>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</si>
  <si>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</si>
  <si>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</si>
  <si>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</si>
  <si>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</si>
  <si>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</si>
  <si>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</si>
  <si>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</si>
  <si>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</si>
  <si>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</si>
  <si>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</si>
  <si>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</si>
  <si>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</si>
  <si>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</si>
  <si>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</si>
  <si>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</si>
  <si>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</si>
  <si>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</si>
  <si>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</si>
  <si>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</si>
  <si>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</si>
  <si>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</si>
  <si>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</si>
  <si>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</si>
  <si>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</si>
  <si>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</si>
  <si>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</si>
  <si>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</si>
  <si>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</si>
  <si>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</si>
  <si>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</si>
  <si>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</si>
  <si>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</si>
  <si>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</si>
  <si>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</si>
  <si>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</si>
  <si>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</si>
  <si>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</si>
  <si>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</si>
  <si>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</si>
  <si>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</si>
  <si>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</si>
  <si>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</si>
  <si>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</si>
  <si>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</si>
  <si>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</si>
  <si>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</si>
  <si>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</si>
  <si>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</si>
  <si>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</si>
  <si>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</si>
  <si>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</si>
  <si>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</si>
  <si>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</si>
  <si>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</si>
  <si>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</si>
  <si>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</si>
  <si>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</si>
  <si>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</si>
  <si>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</si>
  <si>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</si>
  <si>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</si>
  <si>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</si>
  <si>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</si>
  <si>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</si>
  <si>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</si>
  <si>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</si>
  <si>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</si>
  <si>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</si>
  <si>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</si>
  <si>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</si>
  <si>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</si>
  <si>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</si>
  <si>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</si>
  <si>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</si>
  <si>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</si>
  <si>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</si>
  <si>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</si>
  <si>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</si>
  <si>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</si>
  <si>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</si>
  <si>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</si>
  <si>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</si>
  <si>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</si>
  <si>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</si>
  <si>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</si>
  <si>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</si>
  <si>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</si>
  <si>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</si>
  <si>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</si>
  <si>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</si>
  <si>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</si>
  <si>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</si>
  <si>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</si>
  <si>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</si>
  <si>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</si>
  <si>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</si>
  <si>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</si>
  <si>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</si>
  <si>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</si>
  <si>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</si>
  <si>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</si>
  <si>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</si>
  <si>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</si>
  <si>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</si>
  <si>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</si>
  <si>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</si>
  <si>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</si>
  <si>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</si>
  <si>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</si>
  <si>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</si>
  <si>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</si>
  <si>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</si>
  <si>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</si>
  <si>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</si>
  <si>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</si>
  <si>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</si>
  <si>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</si>
  <si>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</si>
  <si>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</si>
  <si>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</si>
  <si>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</si>
  <si>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</si>
  <si>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</si>
  <si>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</si>
  <si>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</si>
  <si>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</si>
  <si>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</si>
  <si>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</si>
  <si>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</si>
  <si>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</si>
  <si>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</si>
  <si>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</si>
  <si>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</si>
  <si>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</si>
  <si>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</si>
  <si>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</si>
  <si>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</si>
  <si>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</si>
  <si>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</si>
  <si>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</si>
  <si>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</si>
  <si>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</si>
  <si>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</si>
  <si>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</si>
  <si>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</si>
  <si>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</si>
  <si>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</si>
  <si>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</si>
  <si>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</si>
  <si>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</si>
  <si>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</si>
  <si>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</si>
  <si>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</si>
  <si>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</si>
  <si>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</si>
  <si>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</si>
  <si>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</si>
  <si>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</si>
  <si>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</si>
  <si>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</si>
  <si>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</si>
  <si>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</si>
  <si>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</si>
  <si>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</si>
  <si>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</si>
  <si>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</si>
  <si>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</si>
  <si>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</si>
  <si>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</si>
  <si>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</si>
  <si>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</si>
  <si>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</si>
  <si>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</si>
  <si>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</si>
  <si>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</si>
  <si>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</si>
  <si>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</si>
  <si>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</si>
  <si>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</si>
  <si>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</si>
  <si>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</si>
  <si>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</si>
  <si>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</si>
  <si>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</si>
  <si>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</si>
  <si>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</si>
  <si>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</si>
  <si>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</si>
  <si>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</si>
  <si>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</si>
  <si>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</si>
  <si>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</si>
  <si>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</si>
  <si>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</si>
  <si>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</si>
  <si>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</si>
  <si>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</si>
  <si>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</si>
  <si>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</si>
  <si>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</si>
  <si>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</si>
  <si>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</si>
  <si>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</si>
  <si>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</si>
  <si>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</si>
  <si>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</si>
  <si>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</si>
  <si>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</si>
  <si>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</si>
  <si>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</si>
  <si>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</si>
  <si>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</si>
  <si>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</si>
  <si>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</si>
  <si>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</si>
  <si>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</si>
  <si>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</si>
  <si>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</si>
  <si>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</si>
  <si>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</si>
  <si>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</si>
  <si>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</si>
  <si>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</si>
  <si>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</si>
  <si>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</si>
  <si>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</si>
  <si>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</si>
  <si>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</si>
  <si>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</si>
  <si>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</si>
  <si>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</si>
  <si>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</si>
  <si>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</si>
  <si>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</si>
  <si>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</si>
  <si>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</si>
  <si>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</si>
  <si>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</si>
  <si>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</si>
  <si>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</si>
  <si>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</si>
  <si>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</si>
  <si>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</si>
  <si>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</si>
  <si>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</si>
  <si>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</si>
  <si>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</si>
  <si>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</si>
  <si>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</si>
  <si>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</si>
  <si>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</si>
  <si>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</si>
  <si>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</si>
  <si>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</si>
  <si>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</si>
  <si>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</si>
  <si>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</si>
  <si>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</si>
  <si>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</si>
  <si>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</si>
  <si>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</si>
  <si>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</si>
  <si>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</si>
  <si>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</si>
  <si>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</si>
  <si>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</si>
  <si>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</si>
  <si>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</si>
  <si>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</si>
  <si>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</si>
  <si>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</si>
  <si>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</si>
  <si>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</si>
  <si>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</si>
  <si>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</si>
  <si>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</si>
  <si>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</si>
  <si>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</si>
  <si>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</si>
  <si>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</si>
  <si>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</si>
  <si>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</si>
  <si>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</si>
  <si>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</si>
  <si>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</si>
  <si>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</si>
  <si>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</si>
  <si>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</si>
  <si>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</si>
  <si>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</si>
  <si>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</si>
  <si>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</si>
  <si>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</si>
  <si>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</si>
  <si>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</si>
  <si>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</si>
  <si>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</si>
  <si>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</si>
  <si>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</si>
  <si>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</si>
  <si>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</si>
  <si>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</si>
  <si>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</si>
  <si>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</si>
  <si>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</si>
  <si>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</si>
  <si>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</si>
  <si>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</si>
  <si>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</si>
  <si>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</si>
  <si>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</si>
  <si>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</si>
  <si>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</si>
  <si>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</si>
  <si>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</si>
  <si>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</si>
  <si>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</si>
  <si>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</si>
  <si>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</si>
  <si>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</si>
  <si>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</si>
  <si>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</si>
  <si>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</si>
  <si>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</si>
  <si>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</si>
  <si>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</si>
  <si>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</si>
  <si>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</si>
  <si>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</si>
  <si>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</si>
  <si>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</si>
  <si>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</si>
  <si>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</si>
  <si>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</si>
  <si>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</si>
  <si>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</si>
  <si>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</si>
  <si>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</si>
  <si>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</si>
  <si>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</si>
  <si>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</si>
  <si>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</si>
  <si>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</si>
  <si>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</si>
  <si>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</si>
  <si>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</si>
  <si>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</si>
  <si>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</si>
  <si>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</si>
  <si>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</si>
  <si>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</si>
  <si>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</si>
  <si>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</si>
  <si>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</si>
  <si>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</si>
  <si>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</si>
  <si>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</si>
  <si>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</si>
  <si>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</si>
  <si>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</si>
  <si>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</si>
  <si>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</si>
  <si>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</si>
  <si>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</si>
  <si>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</si>
  <si>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</si>
  <si>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</si>
  <si>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</si>
  <si>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</si>
  <si>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</si>
  <si>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</si>
  <si>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</si>
  <si>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</si>
  <si>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</si>
  <si>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</si>
  <si>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</si>
  <si>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</si>
  <si>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</si>
  <si>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</si>
  <si>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</si>
  <si>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</si>
  <si>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</si>
  <si>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</si>
  <si>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</si>
  <si>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</si>
  <si>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</si>
  <si>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</si>
  <si>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</si>
  <si>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</si>
  <si>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</si>
  <si>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</si>
  <si>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</si>
  <si>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</si>
  <si>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</si>
  <si>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</si>
  <si>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</si>
  <si>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</si>
  <si>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</si>
  <si>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</si>
  <si>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</si>
  <si>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</si>
  <si>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</si>
  <si>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</si>
  <si>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</si>
  <si>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</si>
  <si>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</si>
  <si>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</si>
  <si>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</si>
  <si>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</si>
  <si>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</si>
  <si>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</si>
  <si>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</si>
  <si>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</si>
  <si>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</si>
  <si>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</si>
  <si>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</si>
  <si>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</si>
  <si>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</si>
  <si>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</si>
  <si>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</si>
  <si>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</si>
  <si>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</si>
  <si>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</si>
  <si>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</si>
  <si>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</si>
  <si>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</si>
  <si>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</si>
  <si>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</si>
  <si>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</si>
  <si>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</si>
  <si>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</si>
  <si>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</si>
  <si>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</si>
  <si>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</si>
  <si>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</si>
  <si>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</si>
  <si>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</si>
  <si>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</si>
  <si>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</si>
  <si>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</si>
  <si>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</si>
  <si>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</si>
  <si>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</si>
  <si>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</si>
  <si>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</si>
  <si>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</si>
  <si>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</si>
  <si>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</si>
  <si>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</si>
  <si>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</si>
  <si>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</si>
  <si>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</si>
  <si>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</si>
  <si>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</si>
  <si>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</si>
  <si>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</si>
  <si>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</si>
  <si>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</si>
  <si>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</si>
  <si>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</si>
  <si>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</si>
  <si>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</si>
  <si>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</si>
  <si>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</si>
  <si>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</si>
  <si>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</si>
  <si>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</si>
  <si>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</si>
  <si>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</si>
  <si>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</si>
  <si>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</si>
  <si>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</si>
  <si>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</si>
  <si>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</si>
  <si>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</si>
  <si>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</si>
  <si>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</si>
  <si>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</si>
  <si>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</si>
  <si>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</si>
  <si>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</si>
  <si>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</si>
  <si>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</si>
  <si>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</si>
  <si>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</si>
  <si>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</si>
  <si>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</si>
  <si>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</si>
  <si>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</si>
  <si>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</si>
  <si>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</si>
  <si>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</si>
  <si>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</si>
  <si>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</si>
  <si>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</si>
  <si>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</si>
  <si>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</si>
  <si>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</si>
  <si>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</si>
  <si>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</si>
  <si>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</si>
  <si>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</si>
  <si>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</si>
  <si>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</si>
  <si>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</si>
  <si>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</si>
  <si>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</si>
  <si>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</si>
  <si>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</si>
  <si>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</si>
  <si>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</si>
  <si>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</si>
  <si>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</si>
  <si>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</si>
  <si>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</si>
  <si>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</si>
  <si>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</si>
  <si>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</si>
  <si>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</si>
  <si>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</si>
  <si>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</si>
  <si>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</si>
  <si>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</si>
  <si>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</si>
  <si>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</si>
  <si>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</si>
  <si>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</si>
  <si>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</si>
  <si>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</si>
  <si>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</si>
  <si>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</si>
  <si>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</si>
  <si>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</si>
  <si>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</si>
  <si>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</si>
  <si>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</si>
  <si>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</si>
  <si>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</si>
  <si>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</si>
  <si>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</si>
  <si>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</si>
  <si>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</si>
  <si>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</si>
  <si>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</si>
  <si>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</si>
  <si>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</si>
  <si>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</si>
  <si>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</si>
  <si>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</si>
  <si>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</si>
  <si>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</si>
  <si>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</si>
  <si>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</si>
  <si>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</si>
  <si>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</si>
  <si>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</si>
  <si>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</si>
  <si>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</si>
  <si>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</si>
  <si>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</si>
  <si>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</si>
  <si>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</si>
  <si>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</si>
  <si>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</si>
  <si>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</si>
  <si>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</si>
  <si>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</si>
  <si>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</si>
  <si>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</si>
  <si>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</si>
  <si>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</si>
  <si>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</si>
  <si>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</si>
  <si>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</si>
  <si>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</si>
  <si>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</si>
  <si>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</si>
  <si>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</si>
  <si>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</si>
  <si>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</si>
  <si>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</si>
  <si>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</si>
  <si>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</si>
  <si>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</si>
  <si>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</si>
  <si>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</si>
  <si>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</si>
  <si>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</si>
  <si>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</si>
  <si>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</si>
  <si>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</si>
  <si>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</si>
  <si>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</si>
  <si>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</si>
  <si>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</si>
  <si>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</si>
  <si>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</si>
  <si>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</si>
  <si>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</si>
  <si>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</si>
  <si>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</si>
  <si>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</si>
  <si>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</si>
  <si>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</si>
  <si>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</si>
  <si>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</si>
  <si>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</si>
  <si>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</si>
  <si>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</si>
  <si>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</si>
  <si>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</si>
  <si>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</si>
  <si>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</si>
  <si>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</si>
  <si>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</si>
  <si>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</si>
  <si>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</si>
  <si>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</si>
  <si>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</si>
  <si>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</si>
  <si>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</si>
  <si>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</si>
  <si>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</si>
  <si>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</si>
  <si>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</si>
  <si>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</si>
  <si>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</si>
  <si>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</si>
  <si>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</si>
  <si>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</si>
  <si>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</si>
  <si>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</si>
  <si>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</si>
  <si>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</si>
  <si>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</si>
  <si>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</si>
  <si>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</si>
  <si>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</si>
  <si>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</si>
  <si>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</si>
  <si>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</si>
  <si>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</si>
  <si>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</si>
  <si>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</si>
  <si>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</si>
  <si>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</si>
  <si>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</si>
  <si>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</si>
  <si>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</si>
  <si>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</si>
  <si>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</si>
  <si>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</si>
  <si>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</si>
  <si>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</si>
  <si>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</si>
  <si>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</si>
  <si>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</si>
  <si>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</si>
  <si>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</si>
  <si>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</si>
  <si>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</si>
  <si>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</si>
  <si>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</si>
  <si>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</si>
  <si>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</si>
  <si>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</si>
  <si>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</si>
  <si>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</si>
  <si>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</si>
  <si>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</si>
  <si>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</si>
  <si>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</si>
  <si>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</si>
  <si>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</si>
  <si>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</si>
  <si>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</si>
  <si>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</si>
  <si>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</si>
  <si>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</si>
  <si>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</si>
  <si>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</si>
  <si>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</si>
  <si>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</si>
  <si>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</si>
  <si>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</si>
  <si>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</si>
  <si>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</si>
  <si>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</si>
  <si>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</si>
  <si>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</si>
  <si>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</si>
  <si>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</si>
  <si>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</si>
  <si>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</si>
  <si>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</si>
  <si>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</si>
  <si>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</si>
  <si>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</si>
  <si>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</si>
  <si>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</si>
  <si>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</si>
  <si>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</si>
  <si>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</si>
  <si>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</si>
  <si>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</si>
  <si>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</si>
  <si>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</si>
  <si>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</si>
  <si>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</si>
  <si>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</si>
  <si>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</si>
  <si>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</si>
  <si>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</si>
  <si>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</si>
  <si>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</si>
  <si>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</si>
  <si>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</si>
  <si>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</si>
  <si>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</si>
  <si>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</si>
  <si>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</si>
  <si>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</si>
  <si>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</si>
  <si>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</si>
  <si>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</si>
  <si>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</si>
  <si>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</si>
  <si>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</si>
  <si>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</si>
  <si>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</si>
  <si>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</si>
  <si>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</si>
  <si>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</si>
  <si>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</si>
  <si>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</si>
  <si>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</si>
  <si>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</si>
  <si>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</si>
  <si>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</si>
  <si>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</si>
  <si>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</si>
  <si>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</si>
  <si>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</si>
  <si>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</si>
  <si>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</si>
  <si>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</si>
  <si>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</si>
  <si>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</si>
  <si>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</si>
  <si>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</si>
  <si>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</si>
  <si>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</si>
  <si>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</si>
  <si>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</si>
  <si>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</si>
  <si>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</si>
  <si>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</si>
  <si>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</si>
  <si>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</si>
  <si>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</si>
  <si>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</si>
  <si>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</si>
  <si>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</si>
  <si>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</si>
  <si>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</si>
  <si>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</si>
  <si>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</si>
  <si>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</si>
  <si>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</si>
  <si>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</si>
  <si>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</si>
  <si>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</si>
  <si>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</si>
  <si>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</si>
  <si>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</si>
  <si>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</si>
  <si>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</si>
  <si>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</si>
  <si>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</si>
  <si>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</si>
  <si>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</si>
  <si>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</si>
  <si>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</si>
  <si>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</si>
  <si>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</si>
  <si>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</si>
  <si>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</si>
  <si>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</si>
  <si>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</si>
  <si>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</si>
  <si>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</si>
  <si>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</si>
  <si>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</si>
  <si>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</si>
  <si>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</si>
  <si>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</si>
  <si>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</si>
  <si>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</si>
  <si>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</si>
  <si>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</si>
  <si>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</si>
  <si>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</si>
  <si>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</si>
  <si>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</si>
  <si>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</si>
  <si>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</si>
  <si>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</si>
  <si>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</si>
  <si>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</si>
  <si>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</si>
  <si>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</si>
  <si>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</si>
  <si>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</si>
  <si>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</si>
  <si>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</si>
  <si>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</si>
  <si>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</si>
  <si>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</si>
  <si>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</si>
  <si>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</si>
  <si>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</si>
  <si>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</si>
  <si>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</si>
  <si>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</si>
  <si>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</si>
  <si>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</si>
  <si>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</si>
  <si>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</si>
  <si>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</si>
  <si>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</si>
  <si>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</si>
  <si>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</si>
  <si>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</si>
  <si>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</si>
  <si>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</si>
  <si>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</si>
  <si>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</si>
  <si>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</si>
  <si>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</si>
  <si>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</si>
  <si>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</si>
  <si>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</si>
  <si>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</si>
  <si>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</si>
  <si>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</si>
  <si>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</si>
  <si>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</si>
  <si>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</si>
  <si>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</si>
  <si>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</si>
  <si>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</si>
  <si>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</si>
  <si>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</si>
  <si>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</si>
  <si>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</si>
  <si>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</si>
  <si>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</si>
  <si>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</si>
  <si>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</si>
  <si>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</si>
  <si>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</si>
  <si>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</si>
  <si>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</si>
  <si>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</si>
  <si>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</si>
  <si>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</si>
  <si>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</si>
  <si>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</si>
  <si>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</si>
  <si>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</si>
  <si>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</si>
  <si>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</si>
  <si>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</si>
  <si>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</si>
  <si>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</si>
  <si>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</si>
  <si>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</si>
  <si>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</si>
  <si>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</si>
  <si>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</si>
  <si>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</si>
  <si>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</si>
  <si>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</si>
  <si>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</si>
  <si>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</si>
  <si>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</si>
  <si>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</si>
  <si>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</si>
  <si>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</si>
  <si>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</si>
  <si>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</si>
  <si>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</si>
  <si>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</si>
  <si>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</si>
  <si>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</si>
  <si>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</si>
  <si>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</si>
  <si>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</si>
  <si>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</si>
  <si>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</si>
  <si>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</si>
  <si>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</si>
  <si>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</si>
  <si>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</si>
  <si>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</si>
  <si>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</si>
  <si>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</si>
  <si>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</si>
  <si>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</si>
  <si>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</si>
  <si>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</si>
  <si>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</si>
  <si>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</si>
  <si>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</si>
  <si>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</si>
  <si>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</si>
  <si>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</si>
  <si>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</si>
  <si>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</si>
  <si>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</si>
  <si>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</si>
  <si>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</si>
  <si>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</si>
  <si>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</si>
  <si>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</si>
  <si>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</si>
  <si>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</si>
  <si>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</si>
  <si>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</si>
  <si>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</si>
  <si>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</si>
  <si>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</si>
  <si>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</si>
  <si>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</si>
  <si>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</si>
  <si>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</si>
  <si>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</si>
  <si>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</si>
  <si>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</si>
  <si>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</si>
  <si>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</si>
  <si>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</si>
  <si>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</si>
  <si>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</si>
  <si>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</si>
  <si>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</si>
  <si>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</si>
  <si>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</si>
  <si>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</si>
  <si>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</si>
  <si>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</si>
  <si>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</si>
  <si>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</si>
  <si>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</si>
  <si>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</si>
  <si>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</si>
  <si>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</si>
  <si>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</si>
  <si>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</si>
  <si>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</si>
  <si>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</si>
  <si>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</si>
  <si>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</si>
  <si>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</si>
  <si>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</si>
  <si>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</si>
  <si>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</si>
  <si>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</si>
  <si>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</si>
  <si>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</si>
  <si>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</si>
  <si>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</si>
  <si>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</si>
  <si>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</si>
  <si>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</si>
  <si>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</si>
  <si>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</si>
  <si>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</si>
  <si>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</si>
  <si>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</si>
  <si>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</si>
  <si>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</si>
  <si>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</si>
  <si>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</si>
  <si>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</si>
  <si>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</si>
  <si>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</si>
  <si>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</si>
  <si>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</si>
  <si>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</si>
  <si>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</si>
  <si>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</si>
  <si>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</si>
  <si>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</si>
  <si>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</si>
  <si>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</si>
  <si>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</si>
  <si>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</si>
  <si>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</si>
  <si>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</si>
  <si>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</si>
  <si>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</si>
  <si>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</si>
  <si>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</si>
  <si>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</si>
  <si>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</si>
  <si>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</si>
  <si>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</si>
  <si>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</si>
  <si>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</si>
  <si>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</si>
  <si>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</si>
  <si>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</si>
  <si>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</si>
  <si>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</si>
  <si>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</si>
  <si>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</si>
  <si>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</si>
  <si>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</si>
  <si>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</si>
  <si>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</si>
  <si>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</si>
  <si>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</si>
  <si>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</si>
  <si>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</si>
  <si>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</si>
  <si>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</si>
  <si>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</si>
  <si>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</si>
  <si>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</si>
  <si>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</si>
  <si>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</si>
  <si>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</si>
  <si>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</si>
  <si>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</si>
  <si>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</si>
  <si>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</si>
  <si>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</si>
  <si>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</si>
  <si>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</si>
  <si>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</si>
  <si>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</si>
  <si>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</si>
  <si>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</si>
  <si>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</si>
  <si>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</si>
  <si>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</si>
  <si>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</si>
  <si>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</si>
  <si>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</si>
  <si>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</si>
  <si>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</si>
  <si>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</si>
  <si>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</si>
  <si>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</si>
  <si>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</si>
  <si>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</si>
  <si>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</si>
  <si>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</si>
  <si>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</si>
  <si>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</si>
  <si>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</si>
  <si>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</si>
  <si>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</si>
  <si>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</si>
  <si>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</si>
  <si>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</si>
  <si>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</si>
  <si>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</si>
  <si>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</si>
  <si>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</si>
  <si>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</si>
  <si>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</si>
  <si>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</si>
  <si>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</si>
  <si>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</si>
  <si>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</si>
  <si>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</si>
  <si>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</si>
  <si>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</si>
  <si>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</si>
  <si>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</si>
  <si>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</si>
  <si>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</si>
  <si>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</si>
  <si>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</si>
  <si>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</si>
  <si>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</si>
  <si>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</si>
  <si>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</si>
  <si>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</si>
  <si>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</si>
  <si>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</si>
  <si>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</si>
  <si>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</si>
  <si>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</si>
  <si>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</si>
  <si>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</si>
  <si>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</si>
  <si>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</si>
  <si>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</si>
  <si>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</si>
  <si>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</si>
  <si>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</si>
  <si>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</si>
  <si>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</si>
  <si>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</si>
  <si>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</si>
  <si>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</si>
  <si>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</si>
  <si>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</si>
  <si>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</si>
  <si>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</si>
  <si>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</si>
  <si>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</si>
  <si>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</si>
  <si>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</si>
  <si>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</si>
  <si>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</si>
  <si>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</si>
  <si>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</si>
  <si>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</si>
  <si>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</si>
  <si>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</si>
  <si>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</si>
  <si>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</si>
  <si>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</si>
  <si>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</si>
  <si>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</si>
  <si>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</si>
  <si>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</si>
  <si>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</si>
  <si>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</si>
  <si>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</si>
  <si>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</si>
  <si>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</si>
  <si>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</si>
  <si>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</si>
  <si>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</si>
  <si>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</si>
  <si>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</si>
  <si>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</si>
  <si>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</si>
  <si>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</si>
  <si>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</si>
  <si>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</si>
  <si>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</si>
  <si>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</si>
  <si>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</si>
  <si>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</si>
  <si>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</si>
  <si>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</si>
  <si>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</si>
  <si>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</si>
  <si>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</si>
  <si>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</si>
  <si>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</si>
  <si>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</si>
  <si>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</si>
  <si>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</si>
  <si>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</si>
  <si>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</si>
  <si>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</si>
  <si>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</si>
  <si>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</si>
  <si>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</si>
  <si>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</si>
  <si>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</si>
  <si>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</si>
  <si>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</si>
  <si>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</si>
  <si>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</si>
  <si>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</si>
  <si>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</si>
  <si>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</si>
  <si>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</si>
  <si>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</si>
  <si>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</si>
  <si>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</si>
  <si>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</si>
  <si>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</si>
  <si>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</si>
  <si>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</si>
  <si>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</si>
  <si>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</si>
  <si>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</si>
  <si>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</si>
  <si>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</si>
  <si>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</si>
  <si>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</si>
  <si>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</si>
  <si>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</si>
  <si>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</si>
  <si>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</si>
  <si>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</si>
  <si>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</si>
  <si>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</si>
  <si>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</si>
  <si>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</si>
  <si>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</si>
  <si>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</si>
  <si>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</si>
  <si>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</si>
  <si>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</si>
  <si>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</si>
  <si>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</si>
  <si>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</si>
  <si>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</si>
  <si>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</si>
  <si>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</si>
  <si>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</si>
  <si>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</si>
  <si>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</si>
  <si>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</si>
  <si>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</si>
  <si>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</si>
  <si>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</si>
  <si>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</si>
  <si>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</si>
  <si>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</si>
  <si>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</si>
  <si>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</si>
  <si>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</si>
  <si>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</si>
  <si>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</si>
  <si>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</si>
  <si>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</si>
  <si>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</si>
  <si>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</si>
  <si>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</si>
  <si>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</si>
  <si>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</si>
  <si>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</si>
  <si>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</si>
  <si>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</si>
  <si>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</si>
  <si>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</si>
  <si>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</si>
  <si>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</si>
  <si>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</si>
  <si>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</si>
  <si>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</si>
  <si>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</si>
  <si>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</si>
  <si>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</si>
  <si>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</si>
  <si>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</si>
  <si>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</si>
  <si>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</si>
  <si>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</si>
  <si>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</si>
  <si>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</si>
  <si>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</si>
  <si>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</si>
  <si>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</si>
  <si>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</si>
  <si>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</si>
  <si>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</si>
  <si>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</si>
  <si>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</si>
  <si>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</si>
  <si>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</si>
  <si>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</si>
  <si>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</si>
  <si>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</si>
  <si>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</si>
  <si>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</si>
  <si>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</si>
  <si>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</si>
  <si>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</si>
  <si>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</si>
  <si>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</si>
  <si>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</si>
  <si>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</si>
  <si>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</si>
  <si>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</si>
  <si>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</si>
  <si>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</si>
  <si>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</si>
  <si>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</si>
  <si>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</si>
  <si>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</si>
  <si>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</si>
  <si>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</si>
  <si>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</si>
  <si>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</si>
  <si>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</si>
  <si>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</si>
  <si>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</si>
  <si>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</si>
  <si>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</si>
  <si>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</si>
  <si>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</si>
  <si>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</si>
  <si>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</si>
  <si>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</si>
  <si>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</si>
  <si>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</si>
  <si>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</si>
  <si>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</si>
  <si>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</si>
  <si>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</si>
  <si>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</si>
  <si>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</si>
  <si>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</si>
  <si>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</si>
  <si>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</si>
  <si>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</si>
  <si>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</si>
  <si>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</si>
  <si>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</si>
  <si>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</si>
  <si>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</si>
  <si>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</si>
  <si>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</si>
  <si>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</si>
  <si>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</si>
  <si>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</si>
  <si>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</si>
  <si>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</si>
  <si>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</si>
  <si>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</si>
  <si>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</si>
  <si>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</si>
  <si>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</si>
  <si>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</si>
  <si>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</si>
  <si>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</si>
  <si>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</si>
  <si>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</si>
  <si>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</si>
  <si>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</si>
  <si>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</si>
  <si>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</si>
  <si>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</si>
  <si>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</si>
  <si>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</si>
  <si>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</si>
  <si>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</si>
  <si>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</si>
  <si>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</si>
  <si>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</si>
  <si>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</si>
  <si>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</si>
  <si>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</si>
  <si>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</si>
  <si>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</si>
  <si>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</si>
  <si>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</si>
  <si>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</si>
  <si>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</si>
  <si>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</si>
  <si>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</si>
  <si>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</si>
  <si>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</si>
  <si>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</si>
  <si>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</si>
  <si>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</si>
  <si>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</si>
  <si>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</si>
  <si>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</si>
  <si>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</si>
  <si>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</si>
  <si>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</si>
  <si>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</si>
  <si>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</si>
  <si>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</si>
  <si>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</si>
  <si>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</si>
  <si>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</si>
  <si>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</si>
  <si>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</si>
  <si>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</si>
  <si>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</si>
  <si>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</si>
  <si>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</si>
  <si>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</si>
  <si>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</si>
  <si>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</si>
  <si>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</si>
  <si>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</si>
  <si>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</si>
  <si>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</si>
  <si>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</si>
  <si>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</si>
  <si>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</si>
  <si>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</si>
  <si>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</si>
  <si>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</si>
  <si>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</si>
  <si>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</si>
  <si>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</si>
  <si>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</si>
  <si>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</si>
  <si>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</si>
  <si>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</si>
  <si>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</si>
  <si>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</si>
  <si>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</si>
  <si>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</si>
  <si>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</si>
  <si>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</si>
  <si>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</si>
  <si>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</si>
  <si>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</si>
  <si>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</si>
  <si>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</si>
  <si>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</si>
  <si>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</si>
  <si>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</si>
  <si>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</si>
  <si>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</si>
  <si>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</si>
  <si>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</si>
  <si>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</si>
  <si>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</si>
  <si>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</si>
  <si>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</si>
  <si>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</si>
  <si>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</si>
  <si>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</si>
  <si>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</si>
  <si>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</si>
  <si>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</si>
  <si>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</si>
  <si>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</si>
  <si>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</si>
  <si>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</si>
  <si>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</si>
  <si>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</si>
  <si>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</si>
  <si>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</si>
  <si>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</si>
  <si>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</si>
  <si>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</si>
  <si>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</si>
  <si>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</si>
  <si>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</si>
  <si>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</si>
  <si>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</si>
  <si>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</si>
  <si>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</si>
  <si>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</si>
  <si>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</si>
  <si>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</si>
  <si>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</si>
  <si>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</si>
  <si>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</si>
  <si>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</si>
  <si>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</si>
  <si>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</si>
  <si>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</si>
  <si>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</si>
  <si>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</si>
  <si>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</si>
  <si>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</si>
  <si>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</si>
  <si>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</si>
  <si>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</si>
  <si>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</si>
  <si>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</si>
  <si>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</si>
  <si>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</si>
  <si>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</si>
  <si>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</si>
  <si>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</si>
  <si>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</si>
  <si>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</si>
  <si>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</si>
  <si>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</si>
  <si>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</si>
  <si>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</si>
  <si>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</si>
  <si>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</si>
  <si>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</si>
  <si>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</si>
  <si>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</si>
  <si>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</si>
  <si>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</si>
  <si>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</si>
  <si>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</si>
  <si>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</si>
  <si>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</si>
  <si>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</si>
  <si>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</si>
  <si>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</si>
  <si>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</si>
  <si>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</si>
  <si>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</si>
  <si>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</si>
  <si>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</si>
  <si>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</si>
  <si>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</si>
  <si>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</si>
  <si>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</si>
  <si>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</si>
  <si>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</si>
  <si>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</si>
  <si>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</si>
  <si>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</si>
  <si>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</si>
  <si>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</si>
  <si>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</si>
  <si>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</si>
  <si>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</si>
  <si>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</si>
  <si>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</si>
  <si>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</si>
  <si>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</si>
  <si>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</si>
  <si>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</si>
  <si>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</si>
  <si>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</si>
  <si>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</si>
  <si>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</si>
  <si>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</si>
  <si>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</si>
  <si>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</si>
  <si>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</si>
  <si>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</si>
  <si>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</si>
  <si>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</si>
  <si>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</si>
  <si>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</si>
  <si>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</si>
  <si>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</si>
  <si>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</si>
  <si>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</si>
  <si>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</si>
  <si>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</si>
  <si>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</si>
  <si>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</si>
  <si>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</si>
  <si>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</si>
  <si>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</si>
  <si>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</si>
  <si>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</si>
  <si>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</si>
  <si>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</si>
  <si>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</si>
  <si>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</si>
  <si>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</si>
  <si>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</si>
  <si>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</si>
  <si>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</si>
  <si>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</si>
  <si>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</si>
  <si>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</si>
  <si>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</si>
  <si>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</si>
  <si>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</si>
  <si>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</si>
  <si>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</si>
  <si>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</si>
  <si>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</si>
  <si>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</si>
  <si>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</si>
  <si>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</si>
  <si>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</si>
  <si>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</si>
  <si>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</si>
  <si>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</si>
  <si>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</si>
  <si>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</si>
  <si>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</si>
  <si>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</si>
  <si>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</si>
  <si>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</si>
  <si>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</si>
  <si>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</si>
  <si>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</si>
  <si>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</si>
  <si>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</si>
  <si>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</si>
  <si>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</si>
  <si>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</si>
  <si>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</si>
  <si>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</si>
  <si>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</si>
  <si>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</si>
  <si>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</si>
  <si>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</si>
  <si>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</si>
  <si>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</si>
  <si>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</si>
  <si>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</si>
  <si>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</si>
  <si>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</si>
  <si>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</si>
  <si>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</si>
  <si>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</si>
  <si>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</si>
  <si>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</si>
  <si>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</si>
  <si>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</si>
  <si>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</si>
  <si>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</si>
  <si>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</si>
  <si>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</si>
  <si>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</si>
  <si>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</si>
  <si>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</si>
  <si>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</si>
  <si>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</si>
  <si>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</si>
  <si>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</si>
  <si>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</si>
  <si>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</si>
  <si>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</si>
  <si>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</si>
  <si>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</si>
  <si>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</si>
  <si>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</si>
  <si>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</si>
  <si>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</si>
  <si>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</si>
  <si>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</si>
  <si>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</si>
  <si>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</si>
  <si>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</si>
  <si>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</si>
  <si>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</si>
  <si>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</si>
  <si>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</si>
  <si>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</si>
  <si>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</si>
  <si>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</si>
  <si>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</si>
  <si>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</si>
  <si>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</si>
  <si>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</si>
  <si>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</si>
  <si>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</si>
  <si>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</si>
  <si>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</si>
  <si>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</si>
  <si>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</si>
  <si>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</si>
  <si>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</si>
  <si>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</si>
  <si>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</si>
  <si>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</si>
  <si>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</si>
  <si>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</si>
  <si>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</si>
  <si>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</si>
  <si>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</si>
  <si>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</si>
  <si>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</si>
  <si>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</si>
  <si>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</si>
  <si>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</si>
  <si>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</si>
  <si>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</si>
  <si>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</si>
  <si>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</si>
  <si>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</si>
  <si>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</si>
  <si>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</si>
  <si>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</si>
  <si>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</si>
  <si>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</si>
  <si>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</si>
  <si>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</si>
  <si>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</si>
  <si>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</si>
  <si>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</si>
  <si>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</si>
  <si>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</si>
  <si>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</si>
  <si>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</si>
  <si>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</si>
  <si>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</si>
  <si>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</si>
  <si>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</si>
  <si>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</si>
  <si>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</si>
  <si>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</si>
  <si>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</si>
  <si>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</si>
  <si>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</si>
  <si>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</si>
  <si>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</si>
  <si>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</si>
  <si>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</si>
  <si>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</si>
  <si>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</si>
  <si>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</si>
  <si>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</si>
  <si>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</si>
  <si>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</si>
  <si>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</si>
  <si>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</si>
  <si>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</si>
  <si>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</si>
  <si>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</si>
  <si>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</si>
  <si>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</si>
  <si>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</si>
  <si>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</si>
  <si>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</si>
  <si>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</si>
  <si>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</si>
  <si>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</si>
  <si>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</si>
  <si>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</si>
  <si>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</si>
  <si>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</si>
  <si>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</si>
  <si>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</si>
  <si>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</si>
  <si>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</si>
  <si>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</si>
  <si>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</si>
  <si>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</si>
  <si>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</si>
  <si>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</si>
  <si>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</si>
  <si>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</si>
  <si>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</si>
  <si>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</si>
  <si>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</si>
  <si>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</si>
  <si>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</si>
  <si>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</si>
  <si>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</si>
  <si>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</si>
  <si>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</si>
  <si>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</si>
  <si>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</si>
  <si>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</si>
  <si>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</si>
  <si>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</si>
  <si>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</si>
  <si>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</si>
  <si>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</si>
  <si>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</si>
  <si>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</si>
  <si>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</si>
  <si>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</si>
  <si>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</si>
  <si>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</si>
  <si>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</si>
  <si>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</si>
  <si>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</si>
  <si>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</si>
  <si>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</si>
  <si>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</si>
  <si>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</si>
  <si>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</si>
  <si>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</si>
  <si>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</si>
  <si>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</si>
  <si>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</si>
  <si>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</si>
  <si>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</si>
  <si>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</si>
  <si>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</si>
  <si>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</si>
  <si>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</si>
  <si>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</si>
  <si>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</si>
  <si>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</si>
  <si>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</si>
  <si>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</si>
  <si>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</si>
  <si>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</si>
  <si>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</si>
  <si>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</si>
  <si>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</si>
  <si>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</si>
  <si>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</si>
  <si>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</si>
  <si>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</si>
  <si>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</si>
  <si>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</si>
  <si>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</si>
  <si>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</si>
  <si>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</si>
  <si>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</si>
  <si>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</si>
  <si>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</si>
  <si>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</si>
  <si>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</si>
  <si>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</si>
  <si>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</si>
  <si>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</si>
  <si>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</si>
  <si>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</si>
  <si>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</si>
  <si>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</si>
  <si>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</si>
  <si>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</si>
  <si>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</si>
  <si>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</si>
  <si>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</si>
  <si>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</si>
  <si>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</si>
  <si>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</si>
  <si>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</si>
  <si>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</si>
  <si>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</si>
  <si>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</si>
  <si>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</si>
  <si>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</si>
  <si>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</si>
  <si>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</si>
  <si>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</si>
  <si>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</si>
  <si>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</si>
  <si>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</si>
  <si>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</si>
  <si>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</si>
  <si>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</si>
  <si>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</si>
  <si>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</si>
  <si>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</si>
  <si>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</si>
  <si>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</si>
  <si>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</si>
  <si>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</si>
  <si>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</si>
  <si>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</si>
  <si>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</si>
  <si>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</si>
  <si>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</si>
  <si>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</si>
  <si>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</si>
  <si>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</si>
  <si>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</si>
  <si>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</si>
  <si>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</si>
  <si>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</si>
  <si>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</si>
  <si>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</si>
  <si>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</si>
  <si>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</si>
  <si>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</si>
  <si>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</si>
  <si>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</si>
  <si>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</si>
  <si>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</si>
  <si>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</si>
  <si>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</si>
  <si>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</si>
  <si>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</si>
  <si>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</si>
  <si>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</si>
  <si>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</si>
  <si>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</si>
  <si>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</si>
  <si>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</si>
  <si>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</si>
  <si>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</si>
  <si>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</si>
  <si>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</si>
  <si>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</si>
  <si>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</si>
  <si>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</si>
  <si>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</si>
  <si>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</si>
  <si>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</si>
  <si>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</si>
  <si>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</si>
  <si>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</si>
  <si>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</si>
  <si>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</si>
  <si>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</si>
  <si>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</si>
  <si>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</si>
  <si>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</si>
  <si>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</si>
  <si>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</si>
  <si>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</si>
  <si>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</si>
  <si>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</si>
  <si>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</si>
  <si>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</si>
  <si>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</si>
  <si>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</si>
  <si>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</si>
  <si>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</si>
  <si>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</si>
  <si>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</si>
  <si>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</si>
  <si>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</si>
  <si>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</si>
  <si>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</si>
  <si>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</si>
  <si>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</si>
  <si>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</si>
  <si>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</si>
  <si>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</si>
  <si>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</si>
  <si>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</si>
  <si>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</si>
  <si>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</si>
  <si>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</si>
  <si>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</si>
  <si>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</si>
  <si>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</si>
  <si>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</si>
  <si>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</si>
  <si>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</si>
  <si>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</si>
  <si>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</si>
  <si>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</si>
  <si>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</si>
  <si>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</si>
  <si>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</si>
  <si>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</si>
  <si>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</si>
  <si>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</si>
  <si>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</si>
  <si>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</si>
  <si>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</si>
  <si>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</si>
  <si>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</si>
  <si>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</si>
  <si>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</si>
  <si>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</si>
  <si>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</si>
  <si>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</si>
  <si>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</si>
  <si>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</si>
  <si>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</si>
  <si>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</si>
  <si>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</si>
  <si>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</si>
  <si>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</si>
  <si>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</si>
  <si>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</si>
  <si>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</si>
  <si>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</si>
  <si>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</si>
  <si>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</si>
  <si>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</si>
  <si>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</si>
  <si>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</si>
  <si>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</si>
  <si>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</si>
  <si>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</si>
  <si>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</si>
  <si>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</si>
  <si>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</si>
  <si>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</si>
  <si>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</si>
  <si>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</si>
  <si>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</si>
  <si>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</si>
  <si>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</si>
  <si>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</si>
  <si>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</si>
  <si>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</si>
  <si>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</si>
  <si>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</si>
  <si>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</si>
  <si>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</si>
  <si>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</si>
  <si>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</si>
  <si>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</si>
  <si>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</si>
  <si>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</si>
  <si>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</si>
  <si>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</si>
  <si>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</si>
  <si>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</si>
  <si>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</si>
  <si>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</si>
  <si>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</si>
  <si>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</si>
  <si>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</si>
  <si>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</si>
  <si>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</si>
  <si>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</si>
  <si>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</si>
  <si>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</si>
  <si>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</si>
  <si>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</si>
  <si>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</si>
  <si>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</si>
  <si>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</si>
  <si>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</si>
  <si>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</si>
  <si>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</si>
  <si>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</si>
  <si>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</si>
  <si>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</si>
  <si>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</si>
  <si>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</si>
  <si>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</si>
  <si>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</si>
  <si>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</si>
  <si>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</si>
  <si>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</si>
  <si>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</si>
  <si>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</si>
  <si>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</si>
  <si>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</si>
  <si>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</si>
  <si>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</si>
  <si>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</si>
  <si>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</si>
  <si>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</si>
  <si>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</si>
  <si>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</si>
  <si>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</si>
  <si>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</si>
  <si>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</si>
  <si>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</si>
  <si>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</si>
  <si>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</si>
  <si>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</si>
  <si>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</si>
  <si>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</si>
  <si>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</si>
  <si>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</si>
  <si>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</si>
  <si>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</si>
  <si>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</si>
  <si>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</si>
  <si>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</si>
  <si>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</si>
  <si>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</si>
  <si>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</si>
  <si>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</si>
  <si>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</si>
  <si>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</si>
  <si>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</si>
  <si>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</si>
  <si>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</si>
  <si>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</si>
  <si>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</si>
  <si>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</si>
  <si>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</si>
  <si>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</si>
  <si>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</si>
  <si>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</si>
  <si>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</si>
  <si>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</si>
  <si>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</si>
  <si>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</si>
  <si>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</si>
  <si>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</si>
  <si>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</si>
  <si>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</si>
  <si>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</si>
  <si>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</si>
  <si>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</si>
  <si>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</si>
  <si>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</si>
  <si>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</si>
  <si>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</si>
  <si>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</si>
  <si>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</si>
  <si>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</si>
  <si>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</si>
  <si>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</si>
  <si>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</si>
  <si>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</si>
  <si>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</si>
  <si>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</si>
  <si>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</si>
  <si>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</si>
  <si>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</si>
  <si>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</si>
  <si>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</si>
  <si>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</si>
  <si>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</si>
  <si>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</si>
  <si>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</si>
  <si>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</si>
  <si>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</si>
  <si>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</si>
  <si>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</si>
  <si>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</si>
  <si>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</si>
  <si>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</si>
  <si>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</si>
  <si>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</si>
  <si>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</si>
  <si>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</si>
  <si>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</si>
  <si>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</si>
  <si>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</si>
  <si>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</si>
  <si>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</si>
  <si>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</si>
  <si>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</si>
  <si>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</si>
  <si>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</si>
  <si>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</si>
  <si>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</si>
  <si>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</si>
  <si>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</si>
  <si>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</si>
  <si>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</si>
  <si>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</si>
  <si>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</si>
  <si>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</si>
  <si>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</si>
  <si>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</si>
  <si>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</si>
  <si>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</si>
  <si>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</si>
  <si>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</si>
  <si>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</si>
  <si>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</si>
  <si>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</si>
  <si>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</si>
  <si>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</si>
  <si>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</si>
  <si>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</si>
  <si>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</si>
  <si>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</si>
  <si>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</si>
  <si>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</si>
  <si>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</si>
  <si>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</si>
  <si>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</si>
  <si>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</si>
  <si>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</si>
  <si>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</si>
  <si>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</si>
  <si>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</si>
  <si>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</si>
  <si>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</si>
  <si>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</si>
  <si>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</si>
  <si>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</si>
  <si>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</si>
  <si>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</si>
  <si>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</si>
  <si>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</si>
  <si>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</si>
  <si>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</si>
  <si>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</si>
  <si>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</si>
  <si>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</si>
  <si>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</si>
  <si>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</si>
  <si>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</si>
  <si>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</si>
  <si>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</si>
  <si>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</si>
  <si>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</si>
  <si>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</si>
  <si>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</si>
  <si>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</si>
  <si>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</si>
  <si>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</si>
  <si>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</si>
  <si>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</si>
  <si>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</si>
  <si>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</si>
  <si>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</si>
  <si>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</si>
  <si>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</si>
  <si>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</si>
  <si>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</si>
  <si>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</si>
  <si>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</si>
  <si>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</si>
  <si>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</si>
  <si>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</si>
  <si>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</si>
  <si>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</si>
  <si>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</si>
  <si>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</si>
  <si>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</si>
  <si>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</si>
  <si>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</si>
  <si>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</si>
  <si>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</si>
  <si>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</si>
  <si>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</si>
  <si>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</si>
  <si>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</si>
  <si>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</si>
  <si>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</si>
  <si>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</si>
  <si>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</si>
  <si>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</si>
  <si>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</si>
  <si>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</si>
  <si>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</si>
  <si>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</si>
  <si>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</si>
  <si>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</si>
  <si>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</si>
  <si>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</si>
  <si>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</si>
  <si>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</si>
  <si>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</si>
  <si>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</si>
  <si>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</si>
  <si>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</si>
  <si>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</si>
  <si>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</si>
  <si>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</si>
  <si>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</si>
  <si>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</si>
  <si>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</si>
  <si>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</si>
  <si>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</si>
  <si>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</si>
  <si>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</si>
  <si>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</si>
  <si>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</si>
  <si>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</si>
  <si>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</si>
  <si>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</si>
  <si>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</si>
  <si>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</si>
  <si>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</si>
  <si>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</si>
  <si>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</si>
  <si>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</si>
  <si>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</si>
  <si>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</si>
  <si>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</si>
  <si>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</si>
  <si>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</si>
  <si>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</si>
  <si>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</si>
  <si>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</si>
  <si>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</si>
  <si>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</si>
  <si>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</si>
  <si>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</si>
  <si>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</si>
  <si>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</si>
  <si>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</si>
  <si>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</si>
  <si>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</si>
  <si>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</si>
  <si>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</si>
  <si>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</si>
  <si>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</si>
  <si>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</si>
  <si>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</si>
  <si>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</si>
  <si>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</si>
  <si>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</si>
  <si>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</si>
  <si>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</si>
  <si>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</si>
  <si>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</si>
  <si>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</si>
  <si>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</si>
  <si>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</si>
  <si>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</si>
  <si>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</si>
  <si>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</si>
  <si>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</si>
  <si>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</si>
  <si>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</si>
  <si>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</si>
  <si>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</si>
  <si>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</si>
  <si>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</si>
  <si>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</si>
  <si>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</si>
  <si>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</si>
  <si>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</si>
  <si>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</si>
  <si>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</si>
  <si>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</si>
  <si>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</si>
  <si>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</si>
  <si>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</si>
  <si>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</si>
  <si>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</si>
  <si>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</si>
  <si>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</si>
  <si>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</si>
  <si>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</si>
  <si>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</si>
  <si>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</si>
  <si>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</si>
  <si>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</si>
  <si>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</si>
  <si>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</si>
  <si>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</si>
  <si>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</si>
  <si>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</si>
  <si>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</si>
  <si>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</si>
  <si>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</si>
  <si>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</si>
  <si>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</si>
  <si>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</si>
  <si>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</si>
  <si>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</si>
  <si>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</si>
  <si>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</si>
  <si>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</si>
  <si>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</si>
  <si>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</si>
  <si>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</si>
  <si>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</si>
  <si>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</si>
  <si>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</si>
  <si>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</si>
  <si>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</si>
  <si>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</si>
  <si>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</si>
  <si>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</si>
  <si>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</si>
  <si>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</si>
  <si>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</si>
  <si>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</si>
  <si>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</si>
  <si>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</si>
  <si>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</si>
  <si>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</si>
  <si>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</si>
  <si>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</si>
  <si>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</si>
  <si>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</si>
  <si>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</si>
  <si>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</si>
  <si>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</si>
  <si>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</si>
  <si>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</si>
  <si>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</si>
  <si>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</si>
  <si>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</si>
  <si>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</si>
  <si>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</si>
  <si>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</si>
  <si>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</si>
  <si>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</si>
  <si>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</si>
  <si>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</si>
  <si>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</si>
  <si>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</si>
  <si>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</si>
  <si>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</si>
  <si>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</si>
  <si>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</si>
  <si>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</si>
  <si>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</si>
  <si>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</si>
  <si>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</si>
  <si>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</si>
  <si>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</si>
  <si>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</si>
  <si>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</si>
  <si>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</si>
  <si>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</si>
  <si>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</si>
  <si>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</si>
  <si>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</si>
  <si>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</si>
  <si>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</si>
  <si>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</si>
  <si>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</si>
  <si>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</si>
  <si>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</si>
  <si>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</si>
  <si>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</si>
  <si>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</si>
  <si>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</si>
  <si>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</si>
  <si>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</si>
  <si>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</si>
  <si>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</si>
  <si>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</si>
  <si>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</si>
  <si>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</si>
  <si>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</si>
  <si>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</si>
  <si>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</si>
  <si>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</si>
  <si>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</si>
  <si>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</si>
  <si>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</si>
  <si>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</si>
  <si>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</si>
  <si>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</si>
  <si>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</si>
  <si>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</si>
  <si>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</si>
  <si>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</si>
  <si>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</si>
  <si>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</si>
  <si>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</si>
  <si>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</si>
  <si>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</si>
  <si>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</si>
  <si>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</si>
  <si>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</si>
  <si>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</si>
  <si>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</si>
  <si>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</si>
  <si>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</si>
  <si>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</si>
  <si>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</si>
  <si>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</si>
  <si>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</si>
  <si>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</si>
  <si>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</si>
  <si>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</si>
  <si>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</si>
  <si>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</si>
  <si>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</si>
  <si>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</si>
  <si>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</si>
  <si>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</si>
  <si>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</si>
  <si>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</si>
  <si>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</si>
  <si>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</si>
  <si>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</si>
  <si>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</si>
  <si>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</si>
  <si>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</si>
  <si>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</si>
  <si>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</si>
  <si>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</si>
  <si>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</si>
  <si>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</si>
  <si>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</si>
  <si>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</si>
  <si>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</si>
  <si>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</si>
  <si>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</si>
  <si>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</si>
  <si>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</si>
  <si>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</si>
  <si>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</si>
  <si>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</si>
  <si>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</si>
  <si>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</si>
  <si>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</si>
  <si>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</si>
  <si>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</si>
  <si>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</si>
  <si>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</si>
  <si>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</si>
  <si>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</si>
  <si>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</si>
  <si>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</si>
  <si>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</si>
  <si>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</si>
  <si>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</si>
  <si>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</si>
  <si>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</si>
  <si>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</si>
  <si>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</si>
  <si>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</si>
  <si>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</si>
  <si>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</si>
  <si>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</si>
  <si>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</si>
  <si>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</si>
  <si>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</si>
  <si>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</si>
  <si>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</si>
  <si>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</si>
  <si>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</si>
  <si>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</si>
  <si>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</si>
  <si>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</si>
  <si>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</si>
  <si>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</si>
  <si>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</si>
  <si>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</si>
  <si>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</si>
  <si>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</si>
  <si>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</si>
  <si>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</si>
  <si>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</si>
  <si>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</si>
  <si>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</si>
  <si>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</si>
  <si>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</si>
  <si>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</si>
  <si>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</si>
  <si>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</si>
  <si>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</si>
  <si>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</si>
  <si>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</si>
  <si>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</si>
  <si>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</si>
  <si>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</si>
  <si>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</si>
  <si>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</si>
  <si>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</si>
  <si>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</si>
  <si>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</si>
  <si>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</si>
  <si>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</si>
  <si>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</si>
  <si>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</si>
  <si>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</si>
  <si>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</si>
  <si>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</si>
  <si>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</si>
  <si>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</si>
  <si>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</si>
  <si>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</si>
  <si>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</si>
  <si>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</si>
  <si>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</si>
  <si>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</si>
  <si>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</si>
  <si>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</si>
  <si>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</si>
  <si>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</si>
  <si>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</si>
  <si>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</si>
  <si>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</si>
  <si>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</si>
  <si>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</si>
  <si>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</si>
  <si>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</si>
  <si>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</si>
  <si>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</si>
  <si>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</si>
  <si>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</si>
  <si>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</si>
  <si>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</si>
  <si>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</si>
  <si>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</si>
  <si>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</si>
  <si>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</si>
  <si>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</si>
  <si>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</si>
  <si>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</si>
  <si>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</si>
  <si>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</si>
  <si>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</si>
  <si>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</si>
  <si>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</si>
  <si>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</si>
  <si>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</si>
  <si>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</si>
  <si>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</si>
  <si>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</si>
  <si>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</si>
  <si>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</si>
  <si>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</si>
  <si>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</si>
  <si>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</si>
  <si>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</si>
  <si>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</si>
  <si>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</si>
  <si>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</si>
  <si>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</si>
  <si>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</si>
  <si>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</si>
  <si>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</si>
  <si>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</si>
  <si>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</si>
  <si>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</si>
  <si>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</si>
  <si>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</si>
  <si>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</si>
  <si>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</si>
  <si>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</si>
  <si>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</si>
  <si>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</si>
  <si>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</si>
  <si>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</si>
  <si>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</si>
  <si>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</si>
  <si>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</si>
  <si>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</si>
  <si>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</si>
  <si>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</si>
  <si>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</si>
  <si>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</si>
  <si>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</si>
  <si>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</si>
  <si>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</si>
  <si>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</si>
  <si>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</si>
  <si>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</si>
  <si>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</si>
  <si>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</si>
  <si>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</si>
  <si>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</si>
  <si>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</si>
  <si>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</si>
  <si>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</si>
  <si>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</si>
  <si>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</si>
  <si>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</si>
  <si>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</si>
  <si>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</si>
  <si>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</si>
  <si>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</si>
  <si>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</si>
  <si>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</si>
  <si>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</si>
  <si>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</si>
  <si>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</si>
  <si>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</si>
  <si>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</si>
  <si>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</si>
  <si>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</si>
  <si>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</si>
  <si>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</si>
  <si>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</si>
  <si>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</si>
  <si>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</si>
  <si>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</si>
  <si>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</si>
  <si>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</si>
  <si>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</si>
  <si>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</si>
  <si>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</si>
  <si>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</si>
  <si>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</si>
  <si>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</si>
  <si>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</si>
  <si>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</si>
  <si>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</si>
  <si>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</si>
  <si>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</si>
  <si>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</si>
  <si>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</si>
  <si>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</si>
  <si>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</si>
  <si>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</si>
  <si>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</si>
  <si>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</si>
  <si>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</si>
  <si>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</si>
  <si>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</si>
  <si>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</si>
  <si>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</si>
  <si>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</si>
  <si>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</si>
  <si>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</si>
  <si>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</si>
  <si>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</si>
  <si>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</si>
  <si>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</si>
  <si>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</si>
  <si>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</si>
  <si>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</si>
  <si>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</si>
  <si>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</si>
  <si>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</si>
  <si>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</si>
  <si>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</si>
  <si>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</si>
  <si>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</si>
  <si>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</si>
  <si>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</si>
  <si>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</si>
  <si>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</si>
  <si>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</si>
  <si>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</si>
  <si>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</si>
  <si>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</si>
  <si>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</si>
  <si>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</si>
  <si>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</si>
  <si>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</si>
  <si>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</si>
  <si>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</si>
  <si>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</si>
  <si>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</si>
  <si>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</si>
  <si>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</si>
  <si>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</si>
  <si>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</si>
  <si>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</si>
  <si>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</si>
  <si>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</si>
  <si>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</si>
  <si>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</si>
  <si>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</si>
  <si>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</si>
  <si>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</si>
  <si>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</si>
  <si>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</si>
  <si>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</si>
  <si>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</si>
  <si>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</si>
  <si>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</si>
  <si>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</si>
  <si>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</si>
  <si>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</si>
  <si>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</si>
  <si>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</si>
  <si>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</si>
  <si>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</si>
  <si>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</si>
  <si>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</si>
  <si>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</si>
  <si>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</si>
  <si>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</si>
  <si>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</si>
  <si>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</si>
  <si>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</si>
  <si>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</si>
  <si>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</si>
  <si>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</si>
  <si>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</si>
  <si>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</si>
  <si>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</si>
  <si>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</si>
  <si>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</si>
  <si>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</si>
  <si>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</si>
  <si>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</si>
  <si>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</si>
  <si>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</si>
  <si>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</si>
  <si>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</si>
  <si>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</si>
  <si>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</si>
  <si>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</si>
  <si>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</si>
  <si>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</si>
  <si>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</si>
  <si>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</si>
  <si>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</si>
  <si>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</si>
  <si>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</si>
  <si>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</si>
  <si>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</si>
  <si>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</si>
  <si>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</si>
  <si>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</si>
  <si>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</si>
  <si>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</si>
  <si>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</si>
  <si>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</si>
  <si>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</si>
  <si>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</si>
  <si>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</si>
  <si>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</si>
  <si>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</si>
  <si>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</si>
  <si>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</si>
  <si>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</si>
  <si>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</si>
  <si>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</si>
  <si>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</si>
  <si>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</si>
  <si>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</si>
  <si>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</si>
  <si>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</si>
  <si>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</si>
  <si>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</si>
  <si>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</si>
  <si>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</si>
  <si>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</si>
  <si>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</si>
  <si>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</si>
  <si>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</si>
  <si>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</si>
  <si>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</si>
  <si>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</si>
  <si>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</si>
  <si>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</si>
  <si>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</si>
  <si>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</si>
  <si>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</si>
  <si>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</si>
  <si>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</si>
  <si>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</si>
  <si>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</si>
  <si>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</si>
  <si>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</si>
  <si>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</si>
  <si>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</si>
  <si>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</si>
  <si>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</si>
  <si>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</si>
  <si>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</si>
  <si>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</si>
  <si>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</si>
  <si>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</si>
  <si>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</si>
  <si>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</si>
  <si>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</si>
  <si>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</si>
  <si>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</si>
  <si>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</si>
  <si>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</si>
  <si>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</si>
  <si>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</si>
  <si>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</si>
  <si>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</si>
  <si>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</si>
  <si>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</si>
  <si>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</si>
  <si>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</si>
  <si>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</si>
  <si>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</si>
  <si>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</si>
  <si>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</si>
  <si>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</si>
  <si>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</si>
  <si>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</si>
  <si>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</si>
  <si>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</si>
  <si>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</si>
  <si>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</si>
  <si>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</si>
  <si>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</si>
  <si>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</si>
  <si>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</si>
  <si>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</si>
  <si>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</si>
  <si>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</si>
  <si>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</si>
  <si>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</si>
  <si>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</si>
  <si>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</si>
  <si>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</si>
  <si>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</si>
  <si>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</si>
  <si>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</si>
  <si>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</si>
  <si>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</si>
  <si>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</si>
  <si>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</si>
  <si>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</si>
  <si>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</si>
  <si>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</si>
  <si>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</si>
  <si>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</si>
  <si>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</si>
  <si>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</si>
  <si>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</si>
  <si>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</si>
  <si>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</si>
  <si>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</si>
  <si>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</si>
  <si>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</si>
  <si>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</si>
  <si>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</si>
  <si>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</si>
  <si>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</si>
  <si>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</si>
  <si>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</si>
  <si>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</si>
  <si>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</si>
  <si>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</si>
  <si>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</si>
  <si>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</si>
  <si>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</si>
  <si>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</si>
  <si>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</si>
  <si>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</si>
  <si>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</si>
  <si>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</si>
  <si>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</si>
  <si>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</si>
  <si>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</si>
  <si>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</si>
  <si>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</si>
  <si>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</si>
  <si>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</si>
  <si>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</si>
  <si>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</si>
  <si>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</si>
  <si>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</si>
  <si>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</si>
  <si>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</si>
  <si>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</si>
  <si>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</si>
  <si>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</si>
  <si>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</si>
  <si>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</si>
  <si>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</si>
  <si>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</si>
  <si>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</si>
  <si>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</si>
  <si>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</si>
  <si>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</si>
  <si>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</si>
  <si>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</si>
  <si>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</si>
  <si>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</si>
  <si>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</si>
  <si>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</si>
  <si>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</si>
  <si>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</si>
  <si>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</si>
  <si>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</si>
  <si>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</si>
  <si>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</si>
  <si>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</si>
  <si>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</si>
  <si>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</si>
  <si>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</si>
  <si>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</si>
  <si>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</si>
  <si>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</si>
  <si>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</si>
  <si>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</si>
  <si>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</si>
  <si>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</si>
  <si>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</si>
  <si>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</si>
  <si>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</si>
  <si>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</si>
  <si>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</si>
  <si>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</si>
  <si>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</si>
  <si>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</si>
  <si>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</si>
  <si>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</si>
  <si>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</si>
  <si>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</si>
  <si>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</si>
  <si>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</si>
  <si>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</si>
  <si>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</si>
  <si>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</si>
  <si>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</si>
  <si>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</si>
  <si>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</si>
  <si>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</si>
  <si>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</si>
  <si>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</si>
  <si>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</si>
  <si>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</si>
  <si>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</si>
  <si>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</si>
  <si>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</si>
  <si>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</si>
  <si>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</si>
  <si>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</si>
  <si>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</si>
  <si>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</si>
  <si>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</si>
  <si>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</si>
  <si>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</si>
  <si>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</si>
  <si>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</si>
  <si>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</si>
  <si>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</si>
  <si>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</si>
  <si>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</si>
  <si>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</si>
  <si>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</si>
  <si>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</si>
  <si>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</si>
  <si>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</si>
  <si>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</si>
  <si>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</si>
  <si>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</si>
  <si>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</si>
  <si>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</si>
  <si>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</si>
  <si>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</si>
  <si>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</si>
  <si>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</si>
  <si>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</si>
  <si>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</si>
  <si>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</si>
  <si>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</si>
  <si>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</si>
  <si>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</si>
  <si>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</si>
  <si>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</si>
  <si>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</si>
  <si>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</si>
  <si>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</si>
  <si>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</si>
  <si>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</si>
  <si>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</si>
  <si>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</si>
  <si>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</si>
  <si>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</si>
  <si>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</si>
  <si>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</si>
  <si>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</si>
  <si>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</si>
  <si>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</si>
  <si>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</si>
  <si>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</si>
  <si>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</si>
  <si>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</si>
  <si>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</si>
  <si>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</si>
  <si>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</si>
  <si>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</si>
  <si>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</si>
  <si>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</si>
  <si>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</si>
  <si>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</si>
  <si>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</si>
  <si>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</si>
  <si>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</si>
  <si>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</si>
  <si>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</si>
  <si>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</si>
  <si>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</si>
  <si>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</si>
  <si>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</si>
  <si>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</si>
  <si>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</si>
  <si>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</si>
  <si>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</si>
  <si>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</si>
  <si>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</si>
  <si>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</si>
  <si>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</si>
  <si>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</si>
  <si>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</si>
  <si>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</si>
  <si>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</si>
  <si>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</si>
  <si>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</si>
  <si>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</si>
  <si>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</si>
  <si>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</si>
  <si>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</si>
  <si>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</si>
  <si>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</si>
  <si>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</si>
  <si>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</si>
  <si>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</si>
  <si>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</si>
  <si>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</si>
  <si>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</si>
  <si>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</si>
  <si>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</si>
  <si>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</si>
  <si>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</si>
  <si>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</si>
  <si>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</si>
  <si>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</si>
  <si>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</si>
  <si>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</si>
  <si>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</si>
  <si>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</si>
  <si>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</si>
  <si>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</si>
  <si>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</si>
  <si>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</si>
  <si>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</si>
  <si>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</si>
  <si>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</si>
  <si>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</si>
  <si>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</si>
  <si>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</si>
  <si>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</si>
  <si>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</si>
  <si>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</si>
  <si>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</si>
  <si>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</si>
  <si>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</si>
  <si>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</si>
  <si>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</si>
  <si>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</si>
  <si>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</si>
  <si>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</si>
  <si>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</si>
  <si>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</si>
  <si>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</si>
  <si>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</si>
  <si>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</si>
  <si>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</si>
  <si>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</si>
  <si>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</si>
  <si>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</si>
  <si>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</si>
  <si>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</si>
  <si>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</si>
  <si>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</si>
  <si>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</si>
  <si>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</si>
  <si>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</si>
  <si>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</si>
  <si>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</si>
  <si>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</si>
  <si>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</si>
  <si>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</si>
  <si>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</si>
  <si>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</si>
  <si>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</si>
  <si>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</si>
  <si>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</si>
  <si>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</si>
  <si>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</si>
  <si>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</si>
  <si>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</si>
  <si>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</si>
  <si>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</si>
  <si>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</si>
  <si>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</si>
  <si>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</si>
  <si>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</si>
  <si>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</si>
  <si>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</si>
  <si>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</si>
  <si>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</si>
  <si>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</si>
  <si>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</si>
  <si>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</si>
  <si>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</si>
  <si>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</si>
  <si>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</si>
  <si>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</si>
  <si>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</si>
  <si>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</si>
  <si>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</si>
  <si>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</si>
  <si>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</si>
  <si>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</si>
  <si>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</si>
  <si>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</si>
  <si>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</si>
  <si>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</si>
  <si>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</si>
  <si>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</si>
  <si>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</si>
  <si>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</si>
  <si>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</si>
  <si>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</si>
  <si>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</si>
  <si>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</si>
  <si>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</si>
  <si>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</si>
  <si>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</si>
  <si>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</si>
  <si>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</si>
  <si>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</si>
  <si>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</si>
  <si>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</si>
  <si>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</si>
  <si>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</si>
  <si>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</si>
  <si>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</si>
  <si>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</si>
  <si>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</si>
  <si>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</si>
  <si>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</si>
  <si>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</si>
  <si>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</si>
  <si>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</si>
  <si>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</si>
  <si>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</si>
  <si>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</si>
  <si>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</si>
  <si>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</si>
  <si>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</si>
  <si>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</si>
  <si>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</si>
  <si>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</si>
  <si>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</si>
  <si>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</si>
  <si>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</si>
  <si>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</si>
  <si>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</si>
  <si>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</si>
  <si>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</si>
  <si>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</si>
  <si>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</si>
  <si>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</si>
  <si>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</si>
  <si>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</si>
  <si>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</si>
  <si>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</si>
  <si>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</si>
  <si>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</si>
  <si>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</si>
  <si>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</si>
  <si>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</si>
  <si>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</si>
  <si>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</si>
  <si>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</si>
  <si>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</si>
  <si>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</si>
  <si>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</si>
  <si>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</si>
  <si>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</si>
  <si>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</si>
  <si>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</si>
  <si>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</si>
  <si>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</si>
  <si>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</si>
  <si>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</si>
  <si>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</si>
  <si>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</si>
  <si>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</si>
  <si>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</si>
  <si>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</si>
  <si>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</si>
  <si>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</si>
  <si>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</si>
  <si>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</si>
  <si>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</si>
  <si>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</si>
  <si>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</si>
  <si>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</si>
  <si>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</si>
  <si>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</si>
  <si>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</si>
  <si>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</si>
  <si>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</si>
  <si>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</si>
  <si>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</si>
  <si>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</si>
  <si>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</si>
  <si>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</si>
  <si>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</si>
  <si>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</si>
  <si>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</si>
  <si>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</si>
  <si>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</si>
  <si>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</si>
  <si>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</si>
  <si>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</si>
  <si>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</si>
  <si>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</si>
  <si>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</si>
  <si>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</si>
  <si>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</si>
  <si>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</si>
  <si>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</si>
  <si>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</si>
  <si>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</si>
  <si>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</si>
  <si>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</si>
  <si>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</si>
  <si>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</si>
  <si>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</si>
  <si>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</si>
  <si>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</si>
  <si>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</si>
  <si>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</si>
  <si>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</si>
  <si>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</si>
  <si>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</si>
  <si>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</si>
  <si>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</si>
  <si>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</si>
  <si>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</si>
  <si>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</si>
  <si>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</si>
  <si>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</si>
  <si>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</si>
  <si>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</si>
  <si>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</si>
  <si>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</si>
  <si>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</si>
  <si>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</si>
  <si>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</si>
  <si>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</si>
  <si>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</si>
  <si>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</si>
  <si>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</si>
  <si>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</si>
  <si>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</si>
  <si>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</si>
  <si>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</si>
  <si>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</si>
  <si>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</si>
  <si>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</si>
  <si>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</si>
  <si>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</si>
  <si>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</si>
  <si>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</si>
  <si>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</si>
  <si>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</si>
  <si>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</si>
  <si>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</si>
  <si>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</si>
  <si>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</si>
  <si>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</si>
  <si>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</si>
  <si>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</si>
  <si>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</si>
  <si>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</si>
  <si>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</si>
  <si>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</si>
  <si>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</si>
  <si>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</si>
  <si>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</si>
  <si>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</si>
  <si>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</si>
  <si>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</si>
  <si>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</si>
  <si>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</si>
  <si>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</si>
  <si>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</si>
  <si>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</si>
  <si>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</si>
  <si>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</si>
  <si>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</si>
  <si>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</si>
  <si>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</si>
  <si>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</si>
  <si>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</si>
  <si>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</si>
  <si>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</si>
  <si>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</si>
  <si>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</si>
  <si>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</si>
  <si>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</si>
  <si>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</si>
  <si>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</si>
  <si>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</si>
  <si>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</si>
  <si>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</si>
  <si>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</si>
  <si>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</si>
  <si>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</si>
  <si>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</si>
  <si>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</si>
  <si>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</si>
  <si>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</si>
  <si>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</si>
  <si>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</si>
  <si>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</si>
  <si>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</si>
  <si>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</si>
  <si>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</si>
  <si>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</si>
  <si>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</si>
  <si>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</si>
  <si>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</si>
  <si>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</si>
  <si>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</si>
  <si>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</si>
  <si>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</si>
  <si>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</si>
  <si>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</si>
  <si>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</si>
  <si>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</si>
  <si>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</si>
  <si>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</si>
  <si>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</si>
  <si>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</si>
  <si>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</si>
  <si>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</si>
  <si>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</si>
  <si>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</si>
  <si>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</si>
  <si>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</si>
  <si>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</si>
  <si>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</si>
  <si>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</si>
  <si>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</si>
  <si>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</si>
  <si>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</si>
  <si>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</si>
  <si>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</si>
  <si>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</si>
  <si>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</si>
  <si>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</si>
  <si>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</si>
  <si>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</si>
  <si>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</si>
  <si>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</si>
  <si>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</si>
  <si>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</si>
  <si>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</si>
  <si>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</si>
  <si>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</si>
  <si>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</si>
  <si>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</si>
  <si>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</si>
  <si>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</si>
  <si>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</si>
  <si>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</si>
  <si>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</si>
  <si>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</si>
  <si>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</si>
  <si>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</si>
  <si>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</si>
  <si>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</si>
  <si>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</si>
  <si>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</si>
  <si>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</si>
  <si>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</si>
  <si>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</si>
  <si>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</si>
  <si>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</si>
  <si>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</si>
  <si>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</si>
  <si>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</si>
  <si>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</si>
  <si>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</si>
  <si>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</si>
  <si>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</si>
  <si>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</si>
  <si>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</si>
  <si>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</si>
  <si>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</si>
  <si>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</si>
  <si>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</si>
  <si>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</si>
  <si>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</si>
  <si>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</si>
  <si>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</si>
  <si>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</si>
  <si>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</si>
  <si>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</si>
  <si>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</si>
  <si>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</si>
  <si>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</si>
  <si>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</si>
  <si>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</si>
  <si>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</si>
  <si>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</si>
  <si>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</si>
  <si>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</si>
  <si>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</si>
  <si>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</si>
  <si>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</si>
  <si>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</si>
  <si>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</si>
  <si>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</si>
  <si>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</si>
  <si>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</si>
  <si>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</si>
  <si>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</si>
  <si>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</si>
  <si>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</si>
  <si>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</si>
  <si>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</si>
  <si>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</si>
  <si>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</si>
  <si>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</si>
  <si>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</si>
  <si>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</si>
  <si>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</si>
  <si>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</si>
  <si>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</si>
  <si>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</si>
  <si>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</si>
  <si>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</si>
  <si>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</si>
  <si>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</si>
  <si>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</si>
  <si>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</si>
  <si>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</si>
  <si>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</si>
  <si>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</si>
  <si>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</si>
  <si>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</si>
  <si>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</si>
  <si>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</si>
  <si>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</si>
  <si>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</si>
  <si>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</si>
  <si>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</si>
  <si>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</si>
  <si>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</si>
  <si>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</si>
  <si>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</si>
  <si>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</si>
  <si>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</si>
  <si>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</si>
  <si>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</si>
  <si>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</si>
  <si>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</si>
  <si>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</si>
  <si>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</si>
  <si>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</si>
  <si>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</si>
  <si>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</si>
  <si>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</si>
  <si>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</si>
  <si>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</si>
  <si>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</si>
  <si>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</si>
  <si>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</si>
  <si>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</si>
  <si>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</si>
  <si>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</si>
  <si>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</si>
  <si>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</si>
  <si>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</si>
  <si>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</si>
  <si>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</si>
  <si>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</si>
  <si>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</si>
  <si>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</si>
  <si>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</si>
  <si>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</si>
  <si>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</si>
  <si>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</si>
  <si>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</si>
  <si>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</si>
  <si>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</si>
  <si>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</si>
  <si>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</si>
  <si>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</si>
  <si>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</si>
  <si>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</si>
  <si>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</si>
  <si>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</si>
  <si>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</si>
  <si>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</si>
  <si>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</si>
  <si>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</si>
  <si>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</si>
  <si>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</si>
  <si>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</si>
  <si>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</si>
  <si>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</si>
  <si>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</si>
  <si>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</si>
  <si>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</si>
  <si>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</si>
  <si>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</si>
  <si>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</si>
  <si>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</si>
  <si>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</si>
  <si>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</si>
  <si>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</si>
  <si>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</si>
  <si>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</si>
  <si>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</si>
  <si>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</si>
  <si>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</si>
  <si>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</si>
  <si>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</si>
  <si>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</si>
  <si>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</si>
  <si>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</si>
  <si>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</si>
  <si>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</si>
  <si>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</si>
  <si>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</si>
  <si>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</si>
  <si>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</si>
  <si>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</si>
  <si>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</si>
  <si>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</si>
  <si>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</si>
  <si>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</si>
  <si>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</si>
  <si>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</si>
  <si>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</si>
  <si>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</si>
  <si>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</si>
  <si>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</si>
  <si>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</si>
  <si>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</si>
  <si>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</si>
  <si>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</si>
  <si>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</si>
  <si>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</si>
  <si>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</si>
  <si>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</si>
  <si>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</si>
  <si>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</si>
  <si>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</si>
  <si>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</si>
  <si>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</si>
  <si>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</si>
  <si>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</si>
  <si>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</si>
  <si>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</si>
  <si>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</si>
  <si>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</si>
  <si>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</si>
  <si>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</si>
  <si>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</si>
  <si>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</si>
  <si>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</si>
  <si>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</si>
  <si>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</si>
  <si>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</si>
  <si>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</si>
  <si>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</si>
  <si>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</si>
  <si>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</si>
  <si>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</si>
  <si>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</si>
  <si>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</si>
  <si>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</si>
  <si>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</si>
  <si>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</si>
  <si>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</si>
  <si>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</si>
  <si>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</si>
  <si>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</si>
  <si>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</si>
  <si>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</si>
  <si>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</si>
  <si>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</si>
  <si>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</si>
  <si>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</si>
  <si>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</si>
  <si>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</si>
  <si>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</si>
  <si>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</si>
  <si>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</si>
  <si>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</si>
  <si>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</si>
  <si>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</si>
  <si>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</si>
  <si>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</si>
  <si>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</si>
  <si>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</si>
  <si>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</si>
  <si>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</si>
  <si>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</si>
  <si>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</si>
  <si>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</si>
  <si>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</si>
  <si>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</si>
  <si>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</si>
  <si>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</si>
  <si>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</si>
  <si>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</si>
  <si>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</si>
  <si>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</si>
  <si>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</si>
  <si>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</si>
  <si>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</si>
  <si>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</si>
  <si>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</si>
  <si>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</si>
  <si>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</si>
  <si>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</si>
  <si>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</si>
  <si>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</si>
  <si>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</si>
  <si>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</si>
  <si>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</si>
  <si>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</si>
  <si>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</si>
  <si>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</si>
  <si>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</si>
  <si>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</si>
  <si>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</si>
  <si>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</si>
  <si>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</si>
  <si>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</si>
  <si>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</si>
  <si>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</si>
  <si>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</si>
  <si>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</si>
  <si>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</si>
  <si>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</si>
  <si>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</si>
  <si>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</si>
  <si>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</si>
  <si>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</si>
  <si>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</si>
  <si>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</si>
  <si>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</si>
  <si>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</si>
  <si>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</si>
  <si>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</si>
  <si>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</si>
  <si>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</si>
  <si>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</si>
  <si>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</si>
  <si>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</si>
  <si>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</si>
  <si>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</si>
  <si>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</si>
  <si>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</si>
  <si>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</si>
  <si>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</si>
  <si>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</si>
  <si>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</si>
  <si>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</si>
  <si>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</si>
  <si>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</si>
  <si>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</si>
  <si>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</si>
  <si>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</si>
  <si>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</si>
  <si>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</si>
  <si>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</si>
  <si>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</si>
  <si>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</si>
  <si>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</si>
  <si>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</si>
  <si>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</si>
  <si>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</si>
  <si>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</si>
  <si>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</si>
  <si>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</si>
  <si>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</si>
  <si>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</si>
  <si>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</si>
  <si>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</si>
  <si>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</si>
  <si>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</si>
  <si>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</si>
  <si>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</si>
  <si>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</si>
  <si>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</si>
  <si>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</si>
  <si>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</si>
  <si>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</si>
  <si>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</si>
  <si>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</si>
  <si>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</si>
  <si>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</si>
  <si>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</si>
  <si>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</si>
  <si>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</si>
  <si>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</si>
  <si>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</si>
  <si>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</si>
  <si>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</si>
  <si>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</si>
  <si>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</si>
  <si>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</si>
  <si>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</si>
  <si>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</si>
  <si>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</si>
  <si>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</si>
  <si>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</si>
  <si>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</si>
  <si>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</si>
  <si>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</si>
  <si>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</si>
  <si>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</si>
  <si>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</si>
  <si>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</si>
  <si>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</si>
  <si>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</si>
  <si>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</si>
  <si>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</si>
  <si>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</si>
  <si>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</si>
  <si>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</si>
  <si>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</si>
  <si>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</si>
  <si>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</si>
  <si>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</si>
  <si>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</si>
  <si>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</si>
  <si>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</si>
  <si>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</si>
  <si>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</si>
  <si>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</si>
  <si>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</si>
  <si>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</si>
  <si>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</si>
  <si>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</si>
  <si>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</si>
  <si>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</si>
  <si>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</si>
  <si>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</si>
  <si>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</si>
  <si>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</si>
  <si>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</si>
  <si>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</si>
  <si>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</si>
  <si>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</si>
  <si>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</si>
  <si>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</si>
  <si>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</si>
  <si>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</si>
  <si>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</si>
  <si>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</si>
  <si>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</si>
  <si>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</si>
  <si>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</si>
  <si>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</si>
  <si>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</si>
  <si>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</si>
  <si>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</si>
  <si>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</si>
  <si>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</si>
  <si>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</si>
  <si>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</si>
  <si>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</si>
  <si>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</si>
  <si>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</si>
  <si>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</si>
  <si>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</si>
  <si>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</si>
  <si>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</si>
  <si>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</si>
  <si>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</si>
  <si>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</si>
  <si>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</si>
  <si>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</si>
  <si>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</si>
  <si>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</si>
  <si>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</si>
  <si>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</si>
  <si>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</si>
  <si>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</si>
  <si>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</si>
  <si>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</si>
  <si>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</si>
  <si>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</si>
  <si>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</si>
  <si>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</si>
  <si>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</si>
  <si>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</si>
  <si>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</si>
  <si>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</si>
  <si>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</si>
  <si>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</si>
  <si>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</si>
  <si>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</si>
  <si>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</si>
  <si>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</si>
  <si>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</si>
  <si>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</si>
  <si>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</si>
  <si>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</si>
  <si>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</si>
  <si>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</si>
  <si>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</si>
  <si>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</si>
  <si>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</si>
  <si>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</si>
  <si>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</si>
  <si>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</si>
  <si>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</si>
  <si>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</si>
  <si>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</si>
  <si>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</si>
  <si>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</si>
  <si>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</si>
  <si>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</si>
  <si>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</si>
  <si>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</si>
  <si>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</si>
  <si>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</si>
  <si>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</si>
  <si>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</si>
  <si>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</si>
  <si>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</si>
  <si>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</si>
  <si>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</si>
  <si>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</si>
  <si>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</si>
  <si>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</si>
  <si>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</si>
  <si>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</si>
  <si>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</si>
  <si>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</si>
  <si>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</si>
  <si>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</si>
  <si>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</si>
  <si>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</si>
  <si>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</si>
  <si>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</si>
  <si>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</si>
  <si>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</si>
  <si>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</si>
  <si>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</si>
  <si>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</si>
  <si>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</si>
  <si>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</si>
  <si>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</si>
  <si>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</si>
  <si>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</si>
  <si>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</si>
  <si>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</si>
  <si>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</si>
  <si>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</si>
  <si>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</si>
  <si>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</si>
  <si>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</si>
  <si>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</si>
  <si>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</si>
  <si>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</si>
  <si>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</si>
  <si>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</si>
  <si>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</si>
  <si>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</si>
  <si>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</si>
  <si>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</si>
  <si>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</si>
  <si>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</si>
  <si>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</si>
  <si>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</si>
  <si>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</si>
  <si>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</si>
  <si>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</si>
  <si>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</si>
  <si>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</si>
  <si>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</si>
  <si>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</si>
  <si>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</si>
  <si>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</si>
  <si>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</si>
  <si>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</si>
  <si>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</si>
  <si>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</si>
  <si>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</si>
  <si>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</si>
  <si>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</si>
  <si>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</si>
  <si>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</si>
  <si>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</si>
  <si>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</si>
  <si>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</si>
  <si>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</si>
  <si>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</si>
  <si>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</si>
  <si>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</si>
  <si>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</si>
  <si>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</si>
  <si>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</si>
  <si>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</si>
  <si>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</si>
  <si>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</si>
  <si>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</si>
  <si>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</si>
  <si>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</si>
  <si>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</si>
  <si>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</si>
  <si>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</si>
  <si>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</si>
  <si>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</si>
  <si>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</si>
  <si>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</si>
  <si>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</si>
  <si>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</si>
  <si>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</si>
  <si>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</si>
  <si>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</si>
  <si>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</si>
  <si>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</si>
  <si>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</si>
  <si>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</si>
  <si>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</si>
  <si>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</si>
  <si>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</si>
  <si>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</si>
  <si>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</si>
  <si>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</si>
  <si>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</si>
  <si>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</si>
  <si>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</si>
  <si>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</si>
  <si>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</si>
  <si>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</si>
  <si>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</si>
  <si>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</si>
  <si>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</si>
  <si>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</si>
  <si>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</si>
  <si>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</si>
  <si>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</si>
  <si>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</si>
  <si>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</si>
  <si>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</si>
  <si>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</si>
  <si>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</si>
  <si>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</si>
  <si>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</si>
  <si>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</si>
  <si>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</si>
  <si>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</si>
  <si>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</si>
  <si>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</si>
  <si>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</si>
  <si>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</si>
  <si>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</si>
  <si>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</si>
  <si>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</si>
  <si>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</si>
  <si>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</si>
  <si>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</si>
  <si>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</si>
  <si>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</si>
  <si>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</si>
  <si>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</si>
  <si>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</si>
  <si>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</si>
  <si>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</si>
  <si>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</si>
  <si>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</si>
  <si>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</si>
  <si>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</si>
  <si>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</si>
  <si>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</si>
  <si>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</si>
  <si>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</si>
  <si>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</si>
  <si>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</si>
  <si>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</si>
  <si>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</si>
  <si>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</si>
  <si>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</si>
  <si>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</si>
  <si>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</si>
  <si>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</si>
  <si>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</si>
  <si>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</si>
  <si>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</si>
  <si>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</si>
  <si>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</si>
  <si>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</si>
  <si>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</si>
  <si>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</si>
  <si>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</si>
  <si>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</si>
  <si>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</si>
  <si>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</si>
  <si>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</si>
  <si>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</si>
  <si>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</si>
  <si>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</si>
  <si>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</si>
  <si>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</si>
  <si>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</si>
  <si>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</si>
  <si>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</si>
  <si>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</si>
  <si>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</si>
  <si>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</si>
  <si>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</si>
  <si>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</si>
  <si>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</si>
  <si>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</si>
  <si>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</si>
  <si>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</si>
  <si>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</si>
  <si>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</si>
  <si>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</si>
  <si>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</si>
  <si>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</si>
  <si>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</si>
  <si>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</si>
  <si>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</si>
  <si>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</si>
  <si>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</si>
  <si>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</si>
  <si>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</si>
  <si>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</si>
  <si>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</si>
  <si>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</si>
  <si>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</si>
  <si>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</si>
  <si>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</si>
  <si>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</si>
  <si>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</si>
  <si>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</si>
  <si>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</si>
  <si>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</si>
  <si>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</si>
  <si>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</si>
  <si>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</si>
  <si>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</si>
  <si>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</si>
  <si>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</si>
  <si>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</si>
  <si>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</si>
  <si>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</si>
  <si>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</si>
  <si>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</si>
  <si>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</si>
  <si>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</si>
  <si>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</si>
  <si>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</si>
  <si>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</si>
  <si>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</si>
  <si>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</si>
  <si>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</si>
  <si>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</si>
  <si>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</si>
  <si>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</si>
  <si>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</si>
  <si>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</si>
  <si>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</si>
  <si>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</si>
  <si>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</si>
  <si>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</si>
  <si>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</si>
  <si>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</si>
  <si>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</si>
  <si>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</si>
  <si>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</si>
  <si>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</si>
  <si>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</si>
  <si>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</si>
  <si>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</si>
  <si>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</si>
  <si>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</si>
  <si>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</si>
  <si>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</si>
  <si>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</si>
  <si>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</si>
  <si>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</si>
  <si>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</si>
  <si>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</si>
  <si>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</si>
  <si>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</si>
  <si>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</si>
  <si>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</si>
  <si>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</si>
  <si>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</si>
  <si>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</si>
  <si>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</si>
  <si>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</si>
  <si>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</si>
  <si>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</si>
  <si>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</si>
  <si>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</si>
  <si>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</si>
  <si>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</si>
  <si>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</si>
  <si>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</si>
  <si>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</si>
  <si>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</si>
  <si>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</si>
  <si>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</si>
  <si>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</si>
  <si>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</si>
  <si>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</si>
  <si>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</si>
  <si>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</si>
  <si>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</si>
  <si>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</si>
  <si>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</si>
  <si>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</si>
  <si>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</si>
  <si>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</si>
  <si>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</si>
  <si>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</si>
  <si>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</si>
  <si>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</si>
  <si>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</si>
  <si>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</si>
  <si>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</si>
  <si>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</si>
  <si>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</si>
  <si>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</si>
  <si>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</si>
  <si>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</si>
  <si>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</si>
  <si>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</si>
  <si>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</si>
  <si>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</si>
  <si>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</si>
  <si>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</si>
  <si>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</si>
  <si>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</si>
  <si>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</si>
  <si>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</si>
  <si>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</si>
  <si>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</si>
  <si>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</si>
  <si>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</si>
  <si>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</si>
  <si>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</si>
  <si>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</si>
  <si>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</si>
  <si>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</si>
  <si>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</si>
  <si>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</si>
  <si>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</si>
  <si>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</si>
  <si>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</si>
  <si>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</si>
  <si>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</si>
  <si>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</si>
  <si>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</si>
  <si>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</si>
  <si>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</si>
  <si>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</si>
  <si>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</si>
  <si>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</si>
  <si>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</si>
  <si>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</si>
  <si>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</si>
  <si>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</si>
  <si>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</si>
  <si>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</si>
  <si>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</si>
  <si>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</si>
  <si>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</si>
  <si>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</si>
  <si>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</si>
  <si>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</si>
  <si>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</si>
  <si>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</si>
  <si>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</si>
  <si>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</si>
  <si>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</si>
  <si>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</si>
  <si>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</si>
  <si>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</si>
  <si>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</si>
  <si>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</si>
  <si>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</si>
  <si>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</si>
  <si>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</si>
  <si>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</si>
  <si>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</si>
  <si>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</si>
  <si>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</si>
  <si>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</si>
  <si>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</si>
  <si>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</si>
  <si>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</si>
  <si>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</si>
  <si>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</si>
  <si>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</si>
  <si>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</si>
  <si>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</si>
  <si>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</si>
  <si>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</si>
  <si>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</si>
  <si>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</si>
  <si>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</si>
  <si>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</si>
  <si>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</si>
  <si>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</si>
  <si>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</si>
  <si>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</si>
  <si>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</si>
  <si>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</si>
  <si>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</si>
  <si>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</si>
  <si>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</si>
  <si>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</si>
  <si>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</si>
  <si>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</si>
  <si>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</si>
  <si>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</si>
  <si>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</si>
  <si>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</si>
  <si>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</si>
  <si>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</si>
  <si>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</si>
  <si>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</si>
  <si>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</si>
  <si>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</si>
  <si>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</si>
  <si>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</si>
  <si>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</si>
  <si>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</si>
  <si>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</si>
  <si>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</si>
  <si>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</si>
  <si>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</si>
  <si>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</si>
  <si>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</si>
  <si>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</si>
  <si>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</si>
  <si>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</si>
  <si>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</si>
  <si>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</si>
  <si>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</si>
  <si>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</si>
  <si>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</si>
  <si>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</si>
  <si>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</si>
  <si>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</si>
  <si>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</si>
  <si>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</si>
  <si>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</si>
  <si>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</si>
  <si>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</si>
  <si>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</si>
  <si>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</si>
  <si>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</si>
  <si>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</si>
  <si>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</si>
  <si>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</si>
  <si>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</si>
  <si>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</si>
  <si>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</si>
  <si>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</si>
  <si>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</si>
  <si>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</si>
  <si>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</si>
  <si>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</si>
  <si>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</si>
  <si>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</si>
  <si>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</si>
  <si>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</si>
  <si>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</si>
  <si>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</si>
  <si>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</si>
  <si>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</si>
  <si>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</si>
  <si>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</si>
  <si>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</si>
  <si>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</si>
  <si>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</si>
  <si>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</si>
  <si>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</si>
  <si>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</si>
  <si>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</si>
  <si>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</si>
  <si>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</si>
  <si>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</si>
  <si>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</si>
  <si>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</si>
  <si>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</si>
  <si>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</si>
  <si>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</si>
  <si>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</si>
  <si>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</si>
  <si>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</si>
  <si>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</si>
  <si>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</si>
  <si>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</si>
  <si>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</si>
  <si>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</si>
  <si>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</si>
  <si>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</si>
  <si>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</si>
  <si>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</si>
  <si>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</si>
  <si>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</si>
  <si>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</si>
  <si>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</si>
  <si>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</si>
  <si>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</si>
  <si>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</si>
  <si>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</si>
  <si>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</si>
  <si>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</si>
  <si>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</si>
  <si>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</si>
  <si>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</si>
  <si>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</si>
  <si>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</si>
  <si>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</si>
  <si>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</si>
  <si>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</si>
  <si>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</si>
  <si>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</si>
  <si>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</si>
  <si>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</si>
  <si>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</si>
  <si>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</si>
  <si>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</si>
  <si>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</si>
  <si>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</si>
  <si>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</si>
  <si>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</si>
  <si>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</si>
  <si>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</si>
  <si>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</si>
  <si>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</si>
  <si>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</si>
  <si>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</si>
  <si>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</si>
  <si>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</si>
  <si>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</si>
  <si>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</si>
  <si>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</si>
  <si>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</si>
  <si>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</si>
  <si>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</si>
  <si>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</si>
  <si>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</si>
  <si>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</si>
  <si>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</si>
  <si>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</si>
  <si>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</si>
  <si>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</si>
  <si>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</si>
  <si>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</si>
  <si>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</si>
  <si>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</si>
  <si>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</si>
  <si>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</si>
  <si>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</si>
  <si>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</si>
  <si>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</si>
  <si>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</si>
  <si>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</si>
  <si>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</si>
  <si>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</si>
  <si>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</si>
  <si>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</si>
  <si>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</si>
  <si>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</si>
  <si>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</si>
  <si>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</si>
  <si>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</si>
  <si>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</si>
  <si>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</si>
  <si>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</si>
  <si>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</si>
  <si>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</si>
  <si>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</si>
  <si>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</si>
  <si>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</si>
  <si>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</si>
  <si>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</si>
  <si>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</si>
  <si>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</si>
  <si>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</si>
  <si>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</si>
  <si>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</si>
  <si>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</si>
  <si>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</si>
  <si>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</si>
  <si>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</si>
  <si>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</si>
  <si>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</si>
  <si>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</si>
  <si>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</si>
  <si>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</si>
  <si>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</si>
  <si>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</si>
  <si>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</si>
  <si>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</si>
  <si>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</si>
  <si>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</si>
  <si>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</si>
  <si>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</si>
  <si>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</si>
  <si>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</si>
  <si>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</si>
  <si>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</si>
  <si>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</si>
  <si>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</si>
  <si>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</si>
  <si>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</si>
  <si>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</si>
  <si>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</si>
  <si>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</si>
  <si>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</si>
  <si>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</si>
  <si>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</si>
  <si>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</si>
  <si>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</si>
  <si>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</si>
  <si>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</si>
  <si>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</si>
  <si>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</si>
  <si>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</si>
  <si>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</si>
  <si>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</si>
  <si>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</si>
  <si>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</si>
  <si>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</si>
  <si>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</si>
  <si>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</si>
  <si>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</si>
  <si>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</si>
  <si>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</si>
  <si>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</si>
  <si>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</si>
  <si>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</si>
  <si>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</si>
  <si>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</si>
  <si>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</si>
  <si>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</si>
  <si>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</si>
  <si>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</si>
  <si>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</si>
  <si>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</si>
  <si>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</si>
  <si>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</si>
  <si>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</si>
  <si>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</si>
  <si>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</si>
  <si>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</si>
  <si>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</si>
  <si>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</si>
  <si>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</si>
  <si>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</si>
  <si>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</si>
  <si>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</si>
  <si>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</si>
  <si>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</si>
  <si>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</si>
  <si>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</si>
  <si>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</si>
  <si>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</si>
  <si>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</si>
  <si>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</si>
  <si>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</si>
  <si>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</si>
  <si>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</si>
  <si>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</si>
  <si>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</si>
  <si>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</si>
  <si>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</si>
  <si>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</si>
  <si>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</si>
  <si>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</si>
  <si>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</si>
  <si>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</si>
  <si>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</si>
  <si>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</si>
  <si>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</si>
  <si>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</si>
  <si>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</si>
  <si>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</si>
  <si>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</si>
  <si>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</si>
  <si>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</si>
  <si>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</si>
  <si>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</si>
  <si>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</si>
  <si>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</si>
  <si>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</si>
  <si>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</si>
  <si>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</si>
  <si>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</si>
  <si>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</si>
  <si>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</si>
  <si>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</si>
  <si>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</si>
  <si>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</si>
  <si>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</si>
  <si>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</si>
  <si>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</si>
  <si>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</si>
  <si>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</si>
  <si>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</si>
  <si>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</si>
  <si>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</si>
  <si>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</si>
  <si>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</si>
  <si>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</si>
  <si>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</si>
  <si>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</si>
  <si>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</si>
  <si>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</si>
  <si>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</si>
  <si>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</si>
  <si>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</si>
  <si>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</si>
  <si>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</si>
  <si>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</si>
  <si>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</si>
  <si>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</si>
  <si>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</si>
  <si>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</si>
  <si>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</si>
  <si>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</si>
  <si>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</si>
  <si>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</si>
  <si>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</si>
  <si>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</si>
  <si>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</si>
  <si>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</si>
  <si>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</si>
  <si>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</si>
  <si>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</si>
  <si>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</si>
  <si>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</si>
  <si>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</si>
  <si>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</si>
  <si>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</si>
  <si>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</si>
  <si>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</si>
  <si>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</si>
  <si>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</si>
  <si>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</si>
  <si>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</si>
  <si>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</si>
  <si>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</si>
  <si>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</si>
  <si>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</si>
  <si>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</si>
  <si>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</si>
  <si>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</si>
  <si>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</si>
  <si>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</si>
  <si>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</si>
  <si>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</si>
  <si>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</si>
  <si>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</si>
  <si>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</si>
  <si>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</si>
  <si>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</si>
  <si>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</si>
  <si>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</si>
  <si>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</si>
  <si>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</si>
  <si>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</si>
  <si>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</si>
  <si>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</si>
  <si>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</si>
  <si>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</si>
  <si>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</si>
  <si>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</si>
  <si>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</si>
  <si>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</si>
  <si>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</si>
  <si>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</si>
  <si>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</si>
  <si>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</si>
  <si>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</si>
  <si>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</si>
  <si>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</si>
  <si>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</si>
  <si>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</si>
  <si>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</si>
  <si>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</si>
  <si>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</si>
  <si>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</si>
  <si>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</si>
  <si>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</si>
  <si>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</si>
  <si>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</si>
  <si>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</si>
  <si>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</si>
  <si>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</si>
  <si>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</si>
  <si>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</si>
  <si>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</si>
  <si>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</si>
  <si>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</si>
  <si>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</si>
  <si>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</si>
  <si>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</si>
  <si>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</si>
  <si>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</si>
  <si>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</si>
  <si>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</si>
  <si>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</si>
  <si>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</si>
  <si>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</si>
  <si>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</si>
  <si>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</si>
  <si>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</si>
  <si>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</si>
  <si>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</si>
  <si>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</si>
  <si>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</si>
  <si>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</si>
  <si>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</si>
  <si>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</si>
  <si>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</si>
  <si>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</si>
  <si>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</si>
  <si>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</si>
  <si>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</si>
  <si>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</si>
  <si>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</si>
  <si>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</si>
  <si>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</si>
  <si>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</si>
  <si>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</si>
  <si>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</si>
  <si>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</si>
  <si>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</si>
  <si>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</si>
  <si>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</si>
  <si>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</si>
  <si>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</si>
  <si>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</si>
  <si>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</si>
  <si>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</si>
  <si>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</si>
  <si>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</si>
  <si>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</si>
  <si>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</si>
  <si>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</si>
  <si>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</si>
  <si>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</si>
  <si>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</si>
  <si>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</si>
  <si>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</si>
  <si>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</si>
  <si>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</si>
  <si>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</si>
  <si>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</si>
  <si>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</si>
  <si>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</si>
  <si>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</si>
  <si>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</si>
  <si>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</si>
  <si>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</si>
  <si>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</si>
  <si>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</si>
  <si>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</si>
  <si>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</si>
  <si>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</si>
  <si>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</si>
  <si>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</si>
  <si>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</si>
  <si>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</si>
  <si>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</si>
  <si>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</si>
  <si>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</si>
  <si>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</si>
  <si>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</si>
  <si>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</si>
  <si>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</si>
  <si>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</si>
  <si>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</si>
  <si>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</si>
  <si>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</si>
  <si>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</si>
  <si>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</si>
  <si>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</si>
  <si>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</si>
  <si>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</si>
  <si>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</si>
  <si>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</si>
  <si>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</si>
  <si>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</si>
  <si>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</si>
  <si>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</si>
  <si>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</si>
  <si>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</si>
  <si>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</si>
  <si>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</si>
  <si>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</si>
  <si>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</si>
  <si>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</si>
  <si>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</si>
  <si>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</si>
  <si>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</si>
  <si>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</si>
  <si>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</si>
  <si>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</si>
  <si>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</si>
  <si>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</si>
  <si>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</si>
  <si>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</si>
  <si>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</si>
  <si>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</si>
  <si>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</si>
  <si>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</si>
  <si>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</si>
  <si>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</si>
  <si>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</si>
  <si>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</si>
  <si>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</si>
  <si>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</si>
  <si>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</si>
  <si>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</si>
  <si>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</si>
  <si>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</si>
  <si>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</si>
  <si>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</si>
  <si>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</si>
  <si>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</si>
  <si>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</si>
  <si>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</si>
  <si>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</si>
  <si>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</si>
  <si>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</si>
  <si>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</si>
  <si>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</si>
  <si>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</si>
  <si>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</si>
  <si>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</si>
  <si>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</si>
  <si>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</si>
  <si>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</si>
  <si>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</si>
  <si>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</si>
  <si>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</si>
  <si>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</si>
  <si>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</si>
  <si>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</si>
  <si>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</si>
  <si>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</si>
  <si>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</si>
  <si>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</si>
  <si>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</si>
  <si>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</si>
  <si>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</si>
  <si>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</si>
  <si>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</si>
  <si>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</si>
  <si>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</si>
  <si>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</si>
  <si>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</si>
  <si>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</si>
  <si>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</si>
  <si>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</si>
  <si>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</si>
  <si>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</si>
  <si>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</si>
  <si>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</si>
  <si>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</si>
  <si>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</si>
  <si>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</si>
  <si>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</si>
  <si>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</si>
  <si>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</si>
  <si>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</si>
  <si>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</si>
  <si>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</si>
  <si>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</si>
  <si>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</si>
  <si>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</si>
  <si>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</si>
  <si>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</si>
  <si>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</si>
  <si>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</si>
  <si>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</si>
  <si>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</si>
  <si>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</si>
  <si>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</si>
  <si>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</si>
  <si>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</si>
  <si>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</si>
  <si>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</si>
  <si>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</si>
  <si>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</si>
  <si>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</si>
  <si>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</si>
  <si>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</si>
  <si>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</si>
  <si>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</si>
  <si>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</si>
  <si>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</si>
  <si>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</si>
  <si>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</si>
  <si>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</si>
  <si>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</si>
  <si>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</si>
  <si>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</si>
  <si>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</si>
  <si>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</si>
  <si>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</si>
  <si>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</si>
  <si>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</si>
  <si>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</si>
  <si>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</si>
  <si>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</si>
  <si>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</si>
  <si>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</si>
  <si>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</si>
  <si>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</si>
  <si>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</si>
  <si>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</si>
  <si>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</si>
  <si>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</si>
  <si>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</si>
  <si>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</si>
  <si>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</si>
  <si>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</si>
  <si>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</si>
  <si>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</si>
  <si>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</si>
  <si>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</si>
  <si>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</si>
  <si>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</si>
  <si>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</si>
  <si>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</si>
  <si>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</si>
  <si>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</si>
  <si>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</si>
  <si>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</si>
  <si>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</si>
  <si>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</si>
  <si>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</si>
  <si>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</si>
  <si>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</si>
  <si>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</si>
  <si>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</si>
  <si>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</si>
  <si>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</si>
  <si>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</si>
  <si>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</si>
  <si>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</si>
  <si>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</si>
  <si>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</si>
  <si>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</si>
  <si>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</si>
  <si>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</si>
  <si>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</si>
  <si>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</si>
  <si>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</si>
  <si>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</si>
  <si>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</si>
  <si>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</si>
  <si>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</si>
  <si>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</si>
  <si>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</si>
  <si>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</si>
  <si>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</si>
  <si>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</si>
  <si>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</si>
  <si>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</si>
  <si>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</si>
  <si>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</si>
  <si>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</si>
  <si>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</si>
  <si>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</si>
  <si>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</si>
  <si>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</si>
  <si>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</si>
  <si>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</si>
  <si>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</si>
  <si>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</si>
  <si>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</si>
  <si>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</si>
  <si>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</si>
  <si>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</si>
  <si>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</si>
  <si>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</si>
  <si>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</si>
  <si>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</si>
  <si>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</si>
  <si>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</si>
  <si>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</si>
  <si>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</si>
  <si>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</si>
  <si>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</si>
  <si>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</si>
  <si>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</si>
  <si>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</si>
  <si>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</si>
  <si>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</si>
  <si>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</si>
  <si>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</si>
  <si>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</si>
  <si>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</si>
  <si>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</si>
  <si>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</si>
  <si>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</si>
  <si>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</si>
  <si>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</si>
  <si>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</si>
  <si>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</si>
  <si>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</si>
  <si>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</si>
  <si>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</si>
  <si>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</si>
  <si>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</si>
  <si>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</si>
  <si>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</si>
  <si>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</si>
  <si>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</si>
  <si>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</si>
  <si>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</si>
  <si>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</si>
  <si>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</si>
  <si>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</si>
  <si>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</si>
  <si>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</si>
  <si>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</si>
  <si>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</si>
  <si>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</si>
  <si>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</si>
  <si>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</si>
  <si>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</si>
  <si>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</si>
  <si>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</si>
  <si>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</si>
  <si>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</si>
  <si>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</si>
  <si>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</si>
  <si>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</si>
  <si>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</si>
  <si>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</si>
  <si>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</si>
  <si>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</si>
  <si>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</si>
  <si>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</si>
  <si>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</si>
  <si>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</si>
  <si>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</si>
  <si>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</si>
  <si>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</si>
  <si>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</si>
  <si>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</si>
  <si>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</si>
  <si>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</si>
  <si>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</si>
  <si>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</si>
  <si>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</si>
  <si>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</si>
  <si>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</si>
  <si>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</si>
  <si>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</si>
  <si>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</si>
  <si>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</si>
  <si>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</si>
  <si>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</si>
  <si>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</si>
  <si>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</si>
  <si>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</si>
  <si>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</si>
  <si>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</si>
  <si>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</si>
  <si>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</si>
  <si>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</si>
  <si>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</si>
  <si>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</si>
  <si>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</si>
  <si>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</si>
  <si>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</si>
  <si>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</si>
  <si>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</si>
  <si>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</si>
  <si>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</si>
  <si>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</si>
  <si>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</si>
  <si>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</si>
  <si>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</si>
  <si>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</si>
  <si>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</si>
  <si>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</si>
  <si>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</si>
  <si>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</si>
  <si>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</si>
  <si>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</si>
  <si>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</si>
  <si>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</si>
  <si>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</si>
  <si>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</si>
  <si>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</si>
  <si>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</si>
  <si>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</si>
  <si>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</si>
  <si>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</si>
  <si>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</si>
  <si>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</si>
  <si>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</si>
  <si>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</si>
  <si>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</si>
  <si>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</si>
  <si>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</si>
  <si>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</si>
  <si>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</si>
  <si>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</si>
  <si>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</si>
  <si>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</si>
  <si>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</si>
  <si>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</si>
  <si>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</si>
  <si>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</si>
  <si>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</si>
  <si>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</si>
  <si>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</si>
  <si>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</si>
  <si>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</si>
  <si>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</si>
  <si>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</si>
  <si>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</si>
  <si>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</si>
  <si>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</si>
  <si>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</si>
  <si>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</si>
  <si>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</si>
  <si>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</si>
  <si>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</si>
  <si>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</si>
  <si>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</si>
  <si>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</si>
  <si>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</si>
  <si>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</si>
  <si>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</si>
  <si>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</si>
  <si>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</si>
  <si>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</si>
  <si>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</si>
  <si>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</si>
  <si>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</si>
  <si>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</si>
  <si>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</si>
  <si>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</si>
  <si>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</si>
  <si>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</si>
  <si>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</si>
  <si>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</si>
  <si>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</si>
  <si>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</si>
  <si>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</si>
  <si>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</si>
  <si>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</si>
  <si>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</si>
  <si>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</si>
  <si>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</si>
  <si>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</si>
  <si>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</si>
  <si>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</si>
  <si>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</si>
  <si>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</si>
  <si>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</si>
  <si>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</si>
  <si>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</si>
  <si>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</si>
  <si>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</si>
  <si>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</si>
  <si>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</si>
  <si>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</si>
  <si>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</si>
  <si>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</si>
  <si>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</si>
  <si>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</si>
  <si>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</si>
  <si>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</si>
  <si>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</si>
  <si>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</si>
  <si>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</si>
  <si>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</si>
  <si>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</si>
  <si>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</si>
  <si>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</si>
  <si>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</si>
  <si>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</si>
  <si>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</si>
  <si>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</si>
  <si>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</si>
  <si>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</si>
  <si>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</si>
  <si>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</si>
  <si>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</si>
  <si>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</si>
  <si>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</si>
  <si>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</si>
  <si>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</si>
  <si>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</si>
  <si>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</si>
  <si>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</si>
  <si>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</si>
  <si>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</si>
  <si>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</si>
  <si>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</si>
  <si>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</si>
  <si>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</si>
  <si>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</si>
  <si>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</si>
  <si>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</si>
  <si>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</si>
  <si>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</si>
  <si>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</si>
  <si>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</si>
  <si>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</si>
  <si>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</si>
  <si>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</si>
  <si>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</si>
  <si>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</si>
  <si>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</si>
  <si>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</si>
  <si>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</si>
  <si>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</si>
  <si>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</si>
  <si>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</si>
  <si>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</si>
  <si>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</si>
  <si>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</si>
  <si>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</si>
  <si>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</si>
  <si>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</si>
  <si>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</si>
  <si>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</si>
  <si>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</si>
  <si>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</si>
  <si>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</si>
  <si>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</si>
  <si>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</si>
  <si>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</si>
  <si>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</si>
  <si>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</si>
  <si>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</si>
  <si>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</si>
  <si>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</si>
  <si>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</si>
  <si>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</si>
  <si>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</si>
  <si>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</si>
  <si>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</si>
  <si>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</si>
  <si>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</si>
  <si>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</si>
  <si>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</si>
  <si>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</si>
  <si>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</si>
  <si>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</si>
  <si>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</si>
  <si>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</si>
  <si>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</si>
  <si>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</si>
  <si>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</si>
  <si>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</si>
  <si>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</si>
  <si>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</si>
  <si>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</si>
  <si>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</si>
  <si>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</si>
  <si>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</si>
  <si>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</si>
  <si>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</si>
  <si>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</si>
  <si>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</si>
  <si>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</si>
  <si>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</si>
  <si>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</si>
  <si>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</si>
  <si>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</si>
  <si>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</si>
  <si>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</si>
  <si>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</si>
  <si>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</si>
  <si>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</si>
  <si>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</si>
  <si>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</si>
  <si>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</si>
  <si>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</si>
  <si>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</si>
  <si>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</si>
  <si>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</si>
  <si>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</si>
  <si>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</si>
  <si>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</si>
  <si>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</si>
  <si>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</si>
  <si>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</si>
  <si>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</si>
  <si>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</si>
  <si>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</si>
  <si>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</si>
  <si>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</si>
  <si>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</si>
  <si>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</si>
  <si>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</si>
  <si>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</si>
  <si>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</si>
  <si>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</si>
  <si>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</si>
  <si>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</si>
  <si>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</si>
  <si>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</si>
  <si>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</si>
  <si>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</si>
  <si>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</si>
  <si>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</si>
  <si>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</si>
  <si>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</si>
  <si>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</si>
  <si>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</si>
  <si>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</si>
  <si>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</si>
  <si>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</si>
  <si>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</si>
  <si>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</si>
  <si>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</si>
  <si>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</si>
  <si>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</si>
  <si>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</si>
  <si>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</si>
  <si>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</si>
  <si>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</si>
  <si>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</si>
  <si>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</si>
  <si>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</si>
  <si>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</si>
  <si>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</si>
  <si>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</si>
  <si>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</si>
  <si>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</si>
  <si>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</si>
  <si>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</si>
  <si>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</si>
  <si>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</si>
  <si>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</si>
  <si>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</si>
  <si>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</si>
  <si>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</si>
  <si>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</si>
  <si>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</si>
  <si>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</si>
  <si>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</si>
  <si>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</si>
  <si>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</si>
  <si>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</si>
  <si>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</si>
  <si>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</si>
  <si>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</si>
  <si>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</si>
  <si>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</si>
  <si>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</si>
  <si>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</si>
  <si>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</si>
  <si>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</si>
  <si>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</si>
  <si>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</si>
  <si>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</si>
  <si>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</si>
  <si>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</si>
  <si>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</si>
  <si>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</si>
  <si>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</si>
  <si>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</si>
  <si>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</si>
  <si>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</si>
  <si>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</si>
  <si>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</si>
  <si>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</si>
  <si>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</si>
  <si>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</si>
  <si>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</si>
  <si>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</si>
  <si>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</si>
  <si>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</si>
  <si>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</si>
  <si>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</si>
  <si>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</si>
  <si>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</si>
  <si>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</si>
  <si>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</si>
  <si>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</si>
  <si>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</si>
  <si>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</si>
  <si>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</si>
  <si>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</si>
  <si>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</si>
  <si>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</si>
  <si>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</si>
  <si>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</si>
  <si>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</si>
  <si>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</si>
  <si>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</si>
  <si>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</si>
  <si>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</si>
  <si>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</si>
  <si>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</si>
  <si>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</si>
  <si>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</si>
  <si>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</si>
  <si>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</si>
  <si>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</si>
  <si>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</si>
  <si>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</si>
  <si>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</si>
  <si>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</si>
  <si>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</si>
  <si>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</si>
  <si>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</si>
  <si>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</si>
  <si>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</si>
  <si>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</si>
  <si>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</si>
  <si>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</si>
  <si>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</si>
  <si>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</si>
  <si>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</si>
  <si>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</si>
  <si>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</si>
  <si>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</si>
  <si>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</si>
  <si>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</si>
  <si>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</si>
  <si>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</si>
  <si>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</si>
  <si>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</si>
  <si>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</si>
  <si>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</si>
  <si>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</si>
  <si>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</si>
  <si>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</si>
  <si>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</si>
  <si>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</si>
  <si>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</si>
  <si>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</si>
  <si>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</si>
  <si>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</si>
  <si>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</si>
  <si>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</si>
  <si>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</si>
  <si>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</si>
  <si>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</si>
  <si>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</si>
  <si>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</si>
  <si>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</si>
  <si>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</si>
  <si>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</si>
  <si>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</si>
  <si>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</si>
  <si>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</si>
  <si>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</si>
  <si>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</si>
  <si>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</si>
  <si>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</si>
  <si>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</si>
  <si>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</si>
  <si>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</si>
  <si>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</si>
  <si>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</si>
  <si>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</si>
  <si>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</si>
  <si>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</si>
  <si>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</si>
  <si>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</si>
  <si>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</si>
  <si>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</si>
  <si>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</si>
  <si>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</si>
  <si>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</si>
  <si>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</si>
  <si>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</si>
  <si>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</si>
  <si>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</si>
  <si>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</si>
  <si>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</si>
  <si>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</si>
  <si>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</si>
  <si>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</si>
  <si>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</si>
  <si>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</si>
  <si>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</si>
  <si>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</si>
  <si>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</si>
  <si>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</si>
  <si>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</si>
  <si>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</si>
  <si>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</si>
  <si>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</si>
  <si>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</si>
  <si>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</si>
  <si>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</si>
  <si>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</si>
  <si>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</si>
  <si>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</si>
  <si>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</si>
  <si>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</si>
  <si>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</si>
  <si>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</si>
  <si>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</si>
  <si>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</si>
  <si>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</si>
  <si>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</si>
  <si>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</si>
  <si>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</si>
  <si>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</si>
  <si>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</si>
  <si>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</si>
  <si>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</si>
  <si>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</si>
  <si>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</si>
  <si>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</si>
  <si>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</si>
  <si>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</si>
  <si>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</si>
  <si>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</si>
  <si>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</si>
  <si>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</si>
  <si>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</si>
  <si>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</si>
  <si>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</si>
  <si>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</si>
  <si>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</si>
  <si>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</si>
  <si>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</si>
  <si>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</si>
  <si>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</si>
  <si>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</si>
  <si>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</si>
  <si>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</si>
  <si>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</si>
  <si>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</si>
  <si>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</si>
  <si>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</si>
  <si>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</si>
  <si>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</si>
  <si>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</si>
  <si>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</si>
  <si>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</si>
  <si>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</si>
  <si>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</si>
  <si>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</si>
  <si>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</si>
  <si>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</si>
  <si>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</si>
  <si>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</si>
  <si>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</si>
  <si>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</si>
  <si>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</si>
  <si>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</si>
  <si>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</si>
  <si>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</si>
  <si>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</si>
  <si>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</si>
  <si>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</si>
  <si>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</si>
  <si>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</si>
  <si>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</si>
  <si>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</si>
  <si>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</si>
  <si>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</si>
  <si>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</si>
  <si>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</si>
  <si>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</si>
  <si>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</si>
  <si>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</si>
  <si>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</si>
  <si>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</si>
  <si>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</si>
  <si>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</si>
  <si>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</si>
  <si>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</si>
  <si>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</si>
  <si>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</si>
  <si>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</si>
  <si>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</si>
  <si>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</si>
  <si>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</si>
  <si>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</si>
  <si>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</si>
  <si>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</si>
  <si>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</si>
  <si>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</si>
  <si>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</si>
  <si>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</si>
  <si>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</si>
  <si>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</si>
  <si>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</si>
  <si>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</si>
  <si>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</si>
  <si>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</si>
  <si>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</si>
  <si>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</si>
  <si>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</si>
  <si>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</si>
  <si>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</si>
  <si>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</si>
  <si>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</si>
  <si>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</si>
  <si>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</si>
  <si>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</si>
  <si>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</si>
  <si>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</si>
  <si>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</si>
  <si>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</si>
  <si>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</si>
  <si>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</si>
  <si>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</si>
  <si>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</si>
  <si>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</si>
  <si>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</si>
  <si>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</si>
  <si>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</si>
  <si>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</si>
  <si>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</si>
  <si>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</si>
  <si>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</si>
  <si>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</si>
  <si>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</si>
  <si>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</si>
  <si>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</si>
  <si>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</si>
  <si>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</si>
  <si>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</si>
  <si>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</si>
  <si>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</si>
  <si>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</si>
  <si>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</si>
  <si>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</si>
  <si>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</si>
  <si>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</si>
  <si>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</si>
  <si>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</si>
  <si>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</si>
  <si>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</si>
  <si>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</si>
  <si>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</si>
  <si>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</si>
  <si>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</si>
  <si>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</si>
  <si>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</si>
  <si>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</si>
  <si>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</si>
  <si>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</si>
  <si>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</si>
  <si>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</si>
  <si>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</si>
  <si>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</si>
  <si>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</si>
  <si>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</si>
  <si>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</si>
  <si>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</si>
  <si>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</si>
  <si>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</si>
  <si>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</si>
  <si>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</si>
  <si>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</si>
  <si>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</si>
  <si>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</si>
  <si>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</si>
  <si>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</si>
  <si>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</si>
  <si>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</si>
  <si>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</si>
  <si>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</si>
  <si>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</si>
  <si>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</si>
  <si>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</si>
  <si>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</si>
  <si>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</si>
  <si>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</si>
  <si>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</si>
  <si>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</si>
  <si>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</si>
  <si>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</si>
  <si>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</si>
  <si>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</si>
  <si>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</si>
  <si>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</si>
  <si>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</si>
  <si>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</si>
  <si>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</si>
  <si>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</si>
  <si>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</si>
  <si>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</si>
  <si>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</si>
  <si>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</si>
  <si>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</si>
  <si>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</si>
  <si>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</si>
  <si>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</si>
  <si>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</si>
  <si>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</si>
  <si>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</si>
  <si>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</si>
  <si>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</si>
  <si>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</si>
  <si>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</si>
  <si>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</si>
  <si>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</si>
  <si>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</si>
  <si>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</si>
  <si>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</si>
  <si>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</si>
  <si>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</si>
  <si>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</si>
  <si>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</si>
  <si>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</si>
  <si>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</si>
  <si>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</si>
  <si>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</si>
  <si>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</si>
  <si>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</si>
  <si>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</si>
  <si>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</si>
  <si>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</si>
  <si>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</si>
  <si>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</si>
  <si>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</si>
  <si>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</si>
  <si>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</si>
  <si>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</si>
  <si>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</si>
  <si>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</si>
  <si>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</si>
  <si>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</si>
  <si>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</si>
  <si>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</si>
  <si>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</si>
  <si>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</si>
  <si>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</si>
  <si>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</si>
  <si>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</si>
  <si>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</si>
  <si>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</si>
  <si>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</si>
  <si>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</si>
  <si>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</si>
  <si>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</si>
  <si>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</si>
  <si>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</si>
  <si>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</si>
  <si>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</si>
  <si>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</si>
  <si>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</si>
  <si>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</si>
  <si>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</si>
  <si>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</si>
  <si>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</si>
  <si>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</si>
  <si>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</si>
  <si>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</si>
  <si>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</si>
  <si>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</si>
  <si>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</si>
  <si>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</si>
  <si>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</si>
  <si>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</si>
  <si>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</si>
  <si>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</si>
  <si>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</si>
  <si>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</si>
  <si>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</si>
  <si>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</si>
  <si>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</si>
  <si>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</si>
  <si>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</si>
  <si>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</si>
  <si>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</si>
  <si>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</si>
  <si>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</si>
  <si>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</si>
  <si>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</si>
  <si>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</si>
  <si>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</si>
  <si>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</si>
  <si>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</si>
  <si>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</si>
  <si>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</si>
  <si>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</si>
  <si>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</si>
  <si>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</si>
  <si>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</si>
  <si>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</si>
  <si>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</si>
  <si>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</si>
  <si>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</si>
  <si>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</si>
  <si>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</si>
  <si>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</si>
  <si>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</si>
  <si>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</si>
  <si>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</si>
  <si>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</si>
  <si>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</si>
  <si>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</si>
  <si>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</si>
  <si>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</si>
  <si>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</si>
  <si>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</si>
  <si>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</si>
  <si>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</si>
  <si>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</si>
  <si>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</si>
  <si>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</si>
  <si>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</si>
  <si>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</si>
  <si>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</si>
  <si>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</si>
  <si>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</si>
  <si>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</si>
  <si>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</si>
  <si>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</si>
  <si>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</si>
  <si>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</si>
  <si>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</si>
  <si>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</si>
  <si>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</si>
  <si>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</si>
  <si>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</si>
  <si>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</si>
  <si>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</si>
  <si>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</si>
  <si>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</si>
  <si>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</si>
  <si>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</si>
  <si>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</si>
  <si>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</si>
  <si>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</si>
  <si>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</si>
  <si>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</si>
  <si>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</si>
  <si>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</si>
  <si>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</si>
  <si>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</si>
  <si>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</si>
  <si>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</si>
  <si>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</si>
  <si>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</si>
  <si>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</si>
  <si>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</si>
  <si>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</si>
  <si>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</si>
  <si>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</si>
  <si>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</si>
  <si>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</si>
  <si>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</si>
  <si>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</si>
  <si>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</si>
  <si>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</si>
  <si>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</si>
  <si>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</si>
  <si>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</si>
  <si>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</si>
  <si>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</si>
  <si>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</si>
  <si>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</si>
  <si>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</si>
  <si>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</si>
  <si>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</si>
  <si>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</si>
  <si>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</si>
  <si>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</si>
  <si>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</si>
  <si>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</si>
  <si>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</si>
  <si>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</si>
  <si>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</si>
  <si>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</si>
  <si>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</si>
  <si>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</si>
  <si>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</si>
  <si>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</si>
  <si>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</si>
  <si>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</si>
  <si>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</si>
  <si>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</si>
  <si>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</si>
  <si>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</si>
  <si>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</si>
  <si>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</si>
  <si>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</si>
  <si>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</si>
  <si>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</si>
  <si>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</si>
  <si>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</si>
  <si>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</si>
  <si>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</si>
  <si>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</si>
  <si>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</si>
  <si>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</si>
  <si>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</si>
  <si>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</si>
  <si>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</si>
  <si>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</si>
  <si>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</si>
  <si>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</si>
  <si>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</si>
  <si>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</si>
  <si>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</si>
  <si>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</si>
  <si>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</si>
  <si>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</si>
  <si>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</si>
  <si>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</si>
  <si>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</si>
  <si>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</si>
  <si>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</si>
  <si>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</si>
  <si>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</si>
  <si>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</si>
  <si>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</si>
  <si>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</si>
  <si>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</si>
  <si>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</si>
  <si>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</si>
  <si>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</si>
  <si>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</si>
  <si>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</si>
  <si>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</si>
  <si>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</si>
  <si>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</si>
  <si>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</si>
  <si>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</si>
  <si>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</si>
  <si>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</si>
  <si>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</si>
  <si>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</si>
  <si>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</si>
  <si>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</si>
  <si>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</si>
  <si>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</si>
  <si>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</si>
  <si>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</si>
  <si>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</si>
  <si>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</si>
  <si>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</si>
  <si>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</si>
  <si>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</si>
  <si>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</si>
  <si>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</si>
  <si>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</si>
  <si>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</si>
  <si>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</si>
  <si>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</si>
  <si>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</si>
  <si>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</si>
  <si>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</si>
  <si>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</si>
  <si>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</si>
  <si>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</si>
  <si>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</si>
  <si>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</si>
  <si>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</si>
  <si>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</si>
  <si>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</si>
  <si>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</si>
  <si>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</si>
  <si>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</si>
  <si>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</si>
  <si>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</si>
  <si>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</si>
  <si>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</si>
  <si>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</si>
  <si>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</si>
  <si>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</si>
  <si>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</si>
  <si>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</si>
  <si>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</si>
  <si>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</si>
  <si>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</si>
  <si>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</si>
  <si>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</si>
  <si>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</si>
  <si>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</si>
  <si>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</si>
  <si>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</si>
  <si>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</si>
  <si>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</si>
  <si>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</si>
  <si>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</si>
  <si>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</si>
  <si>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</si>
  <si>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</si>
  <si>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</si>
  <si>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</si>
  <si>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</si>
  <si>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</si>
  <si>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</si>
  <si>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</si>
  <si>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</si>
  <si>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</si>
  <si>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</si>
  <si>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</si>
  <si>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</si>
  <si>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</si>
  <si>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</si>
  <si>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</si>
  <si>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</si>
  <si>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</si>
  <si>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</si>
  <si>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</si>
  <si>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</si>
  <si>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</si>
  <si>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</si>
  <si>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</si>
  <si>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</si>
  <si>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</si>
  <si>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</si>
  <si>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</si>
  <si>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</si>
  <si>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</si>
  <si>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</si>
  <si>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</si>
  <si>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</si>
  <si>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</si>
  <si>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</si>
  <si>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</si>
  <si>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</si>
  <si>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</si>
  <si>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</si>
  <si>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</si>
  <si>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</si>
  <si>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</si>
  <si>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</si>
  <si>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</si>
  <si>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</si>
  <si>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</si>
  <si>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</si>
  <si>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</si>
  <si>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</si>
  <si>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</si>
  <si>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</si>
  <si>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</si>
  <si>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</si>
  <si>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</si>
  <si>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</si>
  <si>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</si>
  <si>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</si>
  <si>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</si>
  <si>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</si>
  <si>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</si>
  <si>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</si>
  <si>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</si>
  <si>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</si>
  <si>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</si>
  <si>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</si>
  <si>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</si>
  <si>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</si>
  <si>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</si>
  <si>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</si>
  <si>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</si>
  <si>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</si>
  <si>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</si>
  <si>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</si>
  <si>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</si>
  <si>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</si>
  <si>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</si>
  <si>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</si>
  <si>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</si>
  <si>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</si>
  <si>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</si>
  <si>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</si>
  <si>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</si>
  <si>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</si>
  <si>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</si>
  <si>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</si>
  <si>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</si>
  <si>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</si>
  <si>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</si>
  <si>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</si>
  <si>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</si>
  <si>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</si>
  <si>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</si>
  <si>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</si>
  <si>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</si>
  <si>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</si>
  <si>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</si>
  <si>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</si>
  <si>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</si>
  <si>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</si>
  <si>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</si>
  <si>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</si>
  <si>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</si>
  <si>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</si>
  <si>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</si>
  <si>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</si>
  <si>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</si>
  <si>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</si>
  <si>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</si>
  <si>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</si>
  <si>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</si>
  <si>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</si>
  <si>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</si>
  <si>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</si>
  <si>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</si>
  <si>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</si>
  <si>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</si>
  <si>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</si>
  <si>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</si>
  <si>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</si>
  <si>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</si>
  <si>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</si>
  <si>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</si>
  <si>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</si>
  <si>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</si>
  <si>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</si>
  <si>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</si>
  <si>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</si>
  <si>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</si>
  <si>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</si>
  <si>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</si>
  <si>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</si>
  <si>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</si>
  <si>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</si>
  <si>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</si>
  <si>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</si>
  <si>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</si>
  <si>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</si>
  <si>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</si>
  <si>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</si>
  <si>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</si>
  <si>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</si>
  <si>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</si>
  <si>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</si>
  <si>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</si>
  <si>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</si>
  <si>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</si>
  <si>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</si>
  <si>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</si>
  <si>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</si>
  <si>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</si>
  <si>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</si>
  <si>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</si>
  <si>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</si>
  <si>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</si>
  <si>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</si>
  <si>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</si>
  <si>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</si>
  <si>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</si>
  <si>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</si>
  <si>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</si>
  <si>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</si>
  <si>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</si>
  <si>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</si>
  <si>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</si>
  <si>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</si>
  <si>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</si>
  <si>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</si>
  <si>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</si>
  <si>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</si>
  <si>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</si>
  <si>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</si>
  <si>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</si>
  <si>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</si>
  <si>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</si>
  <si>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</si>
  <si>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</si>
  <si>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</si>
  <si>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</si>
  <si>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</si>
  <si>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</si>
  <si>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</si>
  <si>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</si>
  <si>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</si>
  <si>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</si>
  <si>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</si>
  <si>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</si>
  <si>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</si>
  <si>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</si>
  <si>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</si>
  <si>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</si>
  <si>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</si>
  <si>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</si>
  <si>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</si>
  <si>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</si>
  <si>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</si>
  <si>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</si>
  <si>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</si>
  <si>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</si>
  <si>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</si>
  <si>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</si>
  <si>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</si>
  <si>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</si>
  <si>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</si>
  <si>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</si>
  <si>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</si>
  <si>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</si>
  <si>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</si>
  <si>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</si>
  <si>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</si>
  <si>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</si>
  <si>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</si>
  <si>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</si>
  <si>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</si>
  <si>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</si>
  <si>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</si>
  <si>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</si>
  <si>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</si>
  <si>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</si>
  <si>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</si>
  <si>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</si>
  <si>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</si>
  <si>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</si>
  <si>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</si>
  <si>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</si>
  <si>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</si>
  <si>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</si>
  <si>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</si>
  <si>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</si>
  <si>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</si>
  <si>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</si>
  <si>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</si>
  <si>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</si>
  <si>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</si>
  <si>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</si>
  <si>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</si>
  <si>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</si>
  <si>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</si>
  <si>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</si>
  <si>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</si>
  <si>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</si>
  <si>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</si>
  <si>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</si>
  <si>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</si>
  <si>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</si>
  <si>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</si>
  <si>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</si>
  <si>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</si>
  <si>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</si>
  <si>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</si>
  <si>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</si>
  <si>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</si>
  <si>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</si>
  <si>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</si>
  <si>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</si>
  <si>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</si>
  <si>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</si>
  <si>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</si>
  <si>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</si>
  <si>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</si>
  <si>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</si>
  <si>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</si>
  <si>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</si>
  <si>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</si>
  <si>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</si>
  <si>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</si>
  <si>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</si>
  <si>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</si>
  <si>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</si>
  <si>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</si>
  <si>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</si>
  <si>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</si>
  <si>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</si>
  <si>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</si>
  <si>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</si>
  <si>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</si>
  <si>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</si>
  <si>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</si>
  <si>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</si>
  <si>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</si>
  <si>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</si>
  <si>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</si>
  <si>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</si>
  <si>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</si>
  <si>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</si>
  <si>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</si>
  <si>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</si>
  <si>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</si>
  <si>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</si>
  <si>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</si>
  <si>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</si>
  <si>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</si>
  <si>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</si>
  <si>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</si>
  <si>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</si>
  <si>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</si>
  <si>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</si>
  <si>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</si>
  <si>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</si>
  <si>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</si>
  <si>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</si>
  <si>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</si>
  <si>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</si>
  <si>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</si>
  <si>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</si>
  <si>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</si>
  <si>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</si>
  <si>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</si>
  <si>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</si>
  <si>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</si>
  <si>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</si>
  <si>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</si>
  <si>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</si>
  <si>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</si>
  <si>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</si>
  <si>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</si>
  <si>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</si>
  <si>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</si>
  <si>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</si>
  <si>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</si>
  <si>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</si>
  <si>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</si>
  <si>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</si>
  <si>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</si>
  <si>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</si>
  <si>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</si>
  <si>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</si>
  <si>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</si>
  <si>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</si>
  <si>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</si>
  <si>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</si>
  <si>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</si>
  <si>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</si>
  <si>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</si>
  <si>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</si>
  <si>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</si>
  <si>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</si>
  <si>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</si>
  <si>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</si>
  <si>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</si>
  <si>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</si>
  <si>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</si>
  <si>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</si>
  <si>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</si>
  <si>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</si>
  <si>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</si>
  <si>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</si>
  <si>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</si>
  <si>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</si>
  <si>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</si>
  <si>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</si>
  <si>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</si>
  <si>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</si>
  <si>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</si>
  <si>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</si>
  <si>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</si>
  <si>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</si>
  <si>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</si>
  <si>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</si>
  <si>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</si>
  <si>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</si>
  <si>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</si>
  <si>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</si>
  <si>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</si>
  <si>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</si>
  <si>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</si>
  <si>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</si>
  <si>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</si>
  <si>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</si>
  <si>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</si>
  <si>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</si>
  <si>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</si>
  <si>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</si>
  <si>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</si>
  <si>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</si>
  <si>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</si>
  <si>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</si>
  <si>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</si>
  <si>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</si>
  <si>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</si>
  <si>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</si>
  <si>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</si>
  <si>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</si>
  <si>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</si>
  <si>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</si>
  <si>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</si>
  <si>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</si>
  <si>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</si>
  <si>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</si>
  <si>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</si>
  <si>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</si>
  <si>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</si>
  <si>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</si>
  <si>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</si>
  <si>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</si>
  <si>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</si>
  <si>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</si>
  <si>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</si>
  <si>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</si>
  <si>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</si>
  <si>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</si>
  <si>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</si>
  <si>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</si>
  <si>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</si>
  <si>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</si>
  <si>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</si>
  <si>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</si>
  <si>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</si>
  <si>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</si>
  <si>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</si>
  <si>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</si>
  <si>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</si>
  <si>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</si>
  <si>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</si>
  <si>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</si>
  <si>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</si>
  <si>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</si>
  <si>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</si>
  <si>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</si>
  <si>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</si>
  <si>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</si>
  <si>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</si>
  <si>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</si>
  <si>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</si>
  <si>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</si>
  <si>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</si>
  <si>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</si>
  <si>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</si>
  <si>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</si>
  <si>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</si>
  <si>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</si>
  <si>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</si>
  <si>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</si>
  <si>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</si>
  <si>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</si>
  <si>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</si>
  <si>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</si>
  <si>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</si>
  <si>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</si>
  <si>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</si>
  <si>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</si>
  <si>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</si>
  <si>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</si>
  <si>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</si>
  <si>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</si>
  <si>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</si>
  <si>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</si>
  <si>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</si>
  <si>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</si>
  <si>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</si>
  <si>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</si>
  <si>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</si>
  <si>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</si>
  <si>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</si>
  <si>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</si>
  <si>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</si>
  <si>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</si>
  <si>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</si>
  <si>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</si>
  <si>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</si>
  <si>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</si>
  <si>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</si>
  <si>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</si>
  <si>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</si>
  <si>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</si>
  <si>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</si>
  <si>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</si>
  <si>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</si>
  <si>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</si>
  <si>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</si>
  <si>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</si>
  <si>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</si>
  <si>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</si>
  <si>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</si>
  <si>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</si>
  <si>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</si>
  <si>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</si>
  <si>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</si>
  <si>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</si>
  <si>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</si>
  <si>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</si>
  <si>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</si>
  <si>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</si>
  <si>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</si>
  <si>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</si>
  <si>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</si>
  <si>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</si>
  <si>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</si>
  <si>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</si>
  <si>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</si>
  <si>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</si>
  <si>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</si>
  <si>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</si>
  <si>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</si>
  <si>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</si>
  <si>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</si>
  <si>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</si>
  <si>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</si>
  <si>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</si>
  <si>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</si>
  <si>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</si>
  <si>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</si>
  <si>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</si>
  <si>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</si>
  <si>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</si>
  <si>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</si>
  <si>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</si>
  <si>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</si>
  <si>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</si>
  <si>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</si>
  <si>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</si>
  <si>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</si>
  <si>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</si>
  <si>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</si>
  <si>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</si>
  <si>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</si>
  <si>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</si>
  <si>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</si>
  <si>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</si>
  <si>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</si>
  <si>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</si>
  <si>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</si>
  <si>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</si>
  <si>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</si>
  <si>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</si>
  <si>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</si>
  <si>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</si>
  <si>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</si>
  <si>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</si>
  <si>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</si>
  <si>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</si>
  <si>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</si>
  <si>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</si>
  <si>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</si>
  <si>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</si>
  <si>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</si>
  <si>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</si>
  <si>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</si>
  <si>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</si>
  <si>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</si>
  <si>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</si>
  <si>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</si>
  <si>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</si>
  <si>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</si>
  <si>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</si>
  <si>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</si>
  <si>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</si>
  <si>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</si>
  <si>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</si>
  <si>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</si>
  <si>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</si>
  <si>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</si>
  <si>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</si>
  <si>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</si>
  <si>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</si>
  <si>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</si>
  <si>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</si>
  <si>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</si>
  <si>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</si>
  <si>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</si>
  <si>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</si>
  <si>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</si>
  <si>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</si>
  <si>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</si>
  <si>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</si>
  <si>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</si>
  <si>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</si>
  <si>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</si>
  <si>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</si>
  <si>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</si>
  <si>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</si>
  <si>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</si>
  <si>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</si>
  <si>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</si>
  <si>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</si>
  <si>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</si>
  <si>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</si>
  <si>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</si>
  <si>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</si>
  <si>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</si>
  <si>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</si>
  <si>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</si>
  <si>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</si>
  <si>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</si>
  <si>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</si>
  <si>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</si>
  <si>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</si>
  <si>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</si>
  <si>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</si>
  <si>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</si>
  <si>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</si>
  <si>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</si>
  <si>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</si>
  <si>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</si>
  <si>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</si>
  <si>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</si>
  <si>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</si>
  <si>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</si>
  <si>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</si>
  <si>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</si>
  <si>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</si>
  <si>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</si>
  <si>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</si>
  <si>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</si>
  <si>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</si>
  <si>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</si>
  <si>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</si>
  <si>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</si>
  <si>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</si>
  <si>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</si>
  <si>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</si>
  <si>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</si>
  <si>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</si>
  <si>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</si>
  <si>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</si>
  <si>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</si>
  <si>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</si>
  <si>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</si>
  <si>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</si>
  <si>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</si>
  <si>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</si>
  <si>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</si>
  <si>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</si>
  <si>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</si>
  <si>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</si>
  <si>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</si>
  <si>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</si>
  <si>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</si>
  <si>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</si>
  <si>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</si>
  <si>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</si>
  <si>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</si>
  <si>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</si>
  <si>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</si>
  <si>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</si>
  <si>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</si>
  <si>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</si>
  <si>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</si>
  <si>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</si>
  <si>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</si>
  <si>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</si>
  <si>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</si>
  <si>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</si>
  <si>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</si>
  <si>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</si>
  <si>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</si>
  <si>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</si>
  <si>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</si>
  <si>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</si>
  <si>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</si>
  <si>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</si>
  <si>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</si>
  <si>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</si>
  <si>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</si>
  <si>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</si>
  <si>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</si>
  <si>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</si>
  <si>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</si>
  <si>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</si>
  <si>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</si>
  <si>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</si>
  <si>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</si>
  <si>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</si>
  <si>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</si>
  <si>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</si>
  <si>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</si>
  <si>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</si>
  <si>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</si>
  <si>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</si>
  <si>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</si>
  <si>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</si>
  <si>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</si>
  <si>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</si>
  <si>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</si>
  <si>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</si>
  <si>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</si>
  <si>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</si>
  <si>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</si>
  <si>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</si>
  <si>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</si>
  <si>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</si>
  <si>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</si>
  <si>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</si>
  <si>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</si>
  <si>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</si>
  <si>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</si>
  <si>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</si>
  <si>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</si>
  <si>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</si>
  <si>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</si>
  <si>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</si>
  <si>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</si>
  <si>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</si>
  <si>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</si>
  <si>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</si>
  <si>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</si>
  <si>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</si>
  <si>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</si>
  <si>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</si>
  <si>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</si>
  <si>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</si>
  <si>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</si>
  <si>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</si>
  <si>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</si>
  <si>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</si>
  <si>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</si>
  <si>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</si>
  <si>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</si>
  <si>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</si>
  <si>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</si>
  <si>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</si>
  <si>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</si>
  <si>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</si>
  <si>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</si>
  <si>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</si>
  <si>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</si>
  <si>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</si>
  <si>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</si>
  <si>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</si>
  <si>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</si>
  <si>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</si>
  <si>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</si>
  <si>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</si>
  <si>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</si>
  <si>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</si>
  <si>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</si>
  <si>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</si>
  <si>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</si>
  <si>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</si>
  <si>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</si>
  <si>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</si>
  <si>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</si>
  <si>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</si>
  <si>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</si>
  <si>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</si>
  <si>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</si>
  <si>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</si>
  <si>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</si>
  <si>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</si>
  <si>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</si>
  <si>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</si>
  <si>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</si>
  <si>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</si>
  <si>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</si>
  <si>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</si>
  <si>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</si>
  <si>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</si>
  <si>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</si>
  <si>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</si>
  <si>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</si>
  <si>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</si>
  <si>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</si>
  <si>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</si>
  <si>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</si>
  <si>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</si>
  <si>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</si>
  <si>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</si>
  <si>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</si>
  <si>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</si>
  <si>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</si>
  <si>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</si>
  <si>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</si>
  <si>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</si>
  <si>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</si>
  <si>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</si>
  <si>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</si>
  <si>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</si>
  <si>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</si>
  <si>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</si>
  <si>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</si>
  <si>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</si>
  <si>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</si>
  <si>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</si>
  <si>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</si>
  <si>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</si>
  <si>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</si>
  <si>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</si>
  <si>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</si>
  <si>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</si>
  <si>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</si>
  <si>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</si>
  <si>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</si>
  <si>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</si>
  <si>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</si>
  <si>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</si>
  <si>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</si>
  <si>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</si>
  <si>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</si>
  <si>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</si>
  <si>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</si>
  <si>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</si>
  <si>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</si>
  <si>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</si>
  <si>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</si>
  <si>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</si>
  <si>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</si>
  <si>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</si>
  <si>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</si>
  <si>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</si>
  <si>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</si>
  <si>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</si>
  <si>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</si>
  <si>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</si>
  <si>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</si>
  <si>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</si>
  <si>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</si>
  <si>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</si>
  <si>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</si>
  <si>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</si>
  <si>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</si>
  <si>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</si>
  <si>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</si>
  <si>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</si>
  <si>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</si>
  <si>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</si>
  <si>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</si>
  <si>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</si>
  <si>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</si>
  <si>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</si>
  <si>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</si>
  <si>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</si>
  <si>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</si>
  <si>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</si>
  <si>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</si>
  <si>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</si>
  <si>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</si>
  <si>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</si>
  <si>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</si>
  <si>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</si>
  <si>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</si>
  <si>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</si>
  <si>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</si>
  <si>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</si>
  <si>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</si>
  <si>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</si>
  <si>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</si>
  <si>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</si>
  <si>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</si>
  <si>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</si>
  <si>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</si>
  <si>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</si>
  <si>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</si>
  <si>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</si>
  <si>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</si>
  <si>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</si>
  <si>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</si>
  <si>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</si>
  <si>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</si>
  <si>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</si>
  <si>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</si>
  <si>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</si>
  <si>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</si>
  <si>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</si>
  <si>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</si>
  <si>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</si>
  <si>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</si>
  <si>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</si>
  <si>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</si>
  <si>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</si>
  <si>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</si>
  <si>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</si>
  <si>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</si>
  <si>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</si>
  <si>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</si>
  <si>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</si>
  <si>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</si>
  <si>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</si>
  <si>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</si>
  <si>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</si>
  <si>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</si>
  <si>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</si>
  <si>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</si>
  <si>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</si>
  <si>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</si>
  <si>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</si>
  <si>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</si>
  <si>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</si>
  <si>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</si>
  <si>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</si>
  <si>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</si>
  <si>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</si>
  <si>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</si>
  <si>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</si>
  <si>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</si>
  <si>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</si>
  <si>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</si>
  <si>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</si>
  <si>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</si>
  <si>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</si>
  <si>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</si>
  <si>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</si>
  <si>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</si>
  <si>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</si>
  <si>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</si>
  <si>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</si>
  <si>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</si>
  <si>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</si>
  <si>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</si>
  <si>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</si>
  <si>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</si>
  <si>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</si>
  <si>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</si>
  <si>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</si>
  <si>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</si>
  <si>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</si>
  <si>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</si>
  <si>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</si>
  <si>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</si>
  <si>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</si>
  <si>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</si>
  <si>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</si>
  <si>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</si>
  <si>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</si>
  <si>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</si>
  <si>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</si>
  <si>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</si>
  <si>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</si>
  <si>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</si>
  <si>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</si>
  <si>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</si>
  <si>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</si>
  <si>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</si>
  <si>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</si>
  <si>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</si>
  <si>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</si>
  <si>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</si>
  <si>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</si>
  <si>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</si>
  <si>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</si>
  <si>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</si>
  <si>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</si>
  <si>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</si>
  <si>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</si>
  <si>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</si>
  <si>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</si>
  <si>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</si>
  <si>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</si>
  <si>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</si>
  <si>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</si>
  <si>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</si>
  <si>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</si>
  <si>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</si>
  <si>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</si>
  <si>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</si>
  <si>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</si>
  <si>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</si>
  <si>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</si>
  <si>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</si>
  <si>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</si>
  <si>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</si>
  <si>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</si>
  <si>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</si>
  <si>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</si>
  <si>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</si>
  <si>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</si>
  <si>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</si>
  <si>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</si>
  <si>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</si>
  <si>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</si>
  <si>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</si>
  <si>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</si>
  <si>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</si>
  <si>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</si>
  <si>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</si>
  <si>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</si>
  <si>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</si>
  <si>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</si>
  <si>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</si>
  <si>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</si>
  <si>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</si>
  <si>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</si>
  <si>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</si>
  <si>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</si>
  <si>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</si>
  <si>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</si>
  <si>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</si>
  <si>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</si>
  <si>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</si>
  <si>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</si>
  <si>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</si>
  <si>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</si>
  <si>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</si>
  <si>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</si>
  <si>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</si>
  <si>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</si>
  <si>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</si>
  <si>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</si>
  <si>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</si>
  <si>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</si>
  <si>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</si>
  <si>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</si>
  <si>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</si>
  <si>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</si>
  <si>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</si>
  <si>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</si>
  <si>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</si>
  <si>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</si>
  <si>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</si>
  <si>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</si>
  <si>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</si>
  <si>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</si>
  <si>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</si>
  <si>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</si>
  <si>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</si>
  <si>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</si>
  <si>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</si>
  <si>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</si>
  <si>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</si>
  <si>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</si>
  <si>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</si>
  <si>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</si>
  <si>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</si>
  <si>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</si>
  <si>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</si>
  <si>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</si>
  <si>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</si>
  <si>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</si>
  <si>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</si>
  <si>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</si>
  <si>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</si>
  <si>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</si>
  <si>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</si>
  <si>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</si>
  <si>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</si>
  <si>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</si>
  <si>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</si>
  <si>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</si>
  <si>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</si>
  <si>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</si>
  <si>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</si>
  <si>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</si>
  <si>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</si>
  <si>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</si>
  <si>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</si>
  <si>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</si>
  <si>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</si>
  <si>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</si>
  <si>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</si>
  <si>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</si>
  <si>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</si>
  <si>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</si>
  <si>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</si>
  <si>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</si>
  <si>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</si>
  <si>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</si>
  <si>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</si>
  <si>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</si>
  <si>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</si>
  <si>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</si>
  <si>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</si>
  <si>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</si>
  <si>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</si>
  <si>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</si>
  <si>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</si>
  <si>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</si>
  <si>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</si>
  <si>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</si>
  <si>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</si>
  <si>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</si>
  <si>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</si>
  <si>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</si>
  <si>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</si>
  <si>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</si>
  <si>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</si>
  <si>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</si>
  <si>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</si>
  <si>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</si>
  <si>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</si>
  <si>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</si>
  <si>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</si>
  <si>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</si>
  <si>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</si>
  <si>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</si>
  <si>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</si>
  <si>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</si>
  <si>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</si>
  <si>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</si>
  <si>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</si>
  <si>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</si>
  <si>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</si>
  <si>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</si>
  <si>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</si>
  <si>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</si>
  <si>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</si>
  <si>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</si>
  <si>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</si>
  <si>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</si>
  <si>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</si>
  <si>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</si>
  <si>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</si>
  <si>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</si>
  <si>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</si>
  <si>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</si>
  <si>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</si>
  <si>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</si>
  <si>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</si>
  <si>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</si>
  <si>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</si>
  <si>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</si>
  <si>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</si>
  <si>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</si>
  <si>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</si>
  <si>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</si>
  <si>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</si>
  <si>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</si>
  <si>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</si>
  <si>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</si>
  <si>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</si>
  <si>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</si>
  <si>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</si>
  <si>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</si>
  <si>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</si>
  <si>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</si>
  <si>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</si>
  <si>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</si>
  <si>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</si>
  <si>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</si>
  <si>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</si>
  <si>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</si>
  <si>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</si>
  <si>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</si>
  <si>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</si>
  <si>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</si>
  <si>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</si>
  <si>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</si>
  <si>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</si>
  <si>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</si>
  <si>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</si>
  <si>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</si>
  <si>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</si>
  <si>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</si>
  <si>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</si>
  <si>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</si>
  <si>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</si>
  <si>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</si>
  <si>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</si>
  <si>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</si>
  <si>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</si>
  <si>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</si>
  <si>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</si>
  <si>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</si>
  <si>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</si>
  <si>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</si>
  <si>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</si>
  <si>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</si>
  <si>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</si>
  <si>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</si>
  <si>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</si>
  <si>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</si>
  <si>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</si>
  <si>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</si>
  <si>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</si>
  <si>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</si>
  <si>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</si>
  <si>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</si>
  <si>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</si>
  <si>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</si>
  <si>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</si>
  <si>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</si>
  <si>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</si>
  <si>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</si>
  <si>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</si>
  <si>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</si>
  <si>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</si>
  <si>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</si>
  <si>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</si>
  <si>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</si>
  <si>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</si>
  <si>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</si>
  <si>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</si>
  <si>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</si>
  <si>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</si>
  <si>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</si>
  <si>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</si>
  <si>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</si>
  <si>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</si>
  <si>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</si>
  <si>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</si>
  <si>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</si>
  <si>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</si>
  <si>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</si>
  <si>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</si>
  <si>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</si>
  <si>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</si>
  <si>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</si>
  <si>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</si>
  <si>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</si>
  <si>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</si>
  <si>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</si>
  <si>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</si>
  <si>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</si>
  <si>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</si>
  <si>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</si>
  <si>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</si>
  <si>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</si>
  <si>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</si>
  <si>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</si>
  <si>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</si>
  <si>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</si>
  <si>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</si>
  <si>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</si>
  <si>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</si>
  <si>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</si>
  <si>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</si>
  <si>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</si>
  <si>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</si>
  <si>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</si>
  <si>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</si>
  <si>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</si>
  <si>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</si>
  <si>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</si>
  <si>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</si>
  <si>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</si>
  <si>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</si>
  <si>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</si>
  <si>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</si>
  <si>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</si>
  <si>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</si>
  <si>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</si>
  <si>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</si>
  <si>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</si>
  <si>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</si>
  <si>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</si>
  <si>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</si>
  <si>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</si>
  <si>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</si>
  <si>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</si>
  <si>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</si>
  <si>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</si>
  <si>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</si>
  <si>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</si>
  <si>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</si>
  <si>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</si>
  <si>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</si>
  <si>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</si>
  <si>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</si>
  <si>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</si>
  <si>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</si>
  <si>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</si>
  <si>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</si>
  <si>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</si>
  <si>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</si>
  <si>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</si>
  <si>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</si>
  <si>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</si>
  <si>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</si>
  <si>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</si>
  <si>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</si>
  <si>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</si>
  <si>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</si>
  <si>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</si>
  <si>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</si>
  <si>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</si>
  <si>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</si>
  <si>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</si>
  <si>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</si>
  <si>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</si>
  <si>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</si>
  <si>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</si>
  <si>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</si>
  <si>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</si>
  <si>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</si>
  <si>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</si>
  <si>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</si>
  <si>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</si>
  <si>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</si>
  <si>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</si>
  <si>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</si>
  <si>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</si>
  <si>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</si>
  <si>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</si>
  <si>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</si>
  <si>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</si>
  <si>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</si>
  <si>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</si>
  <si>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</si>
  <si>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</si>
  <si>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</si>
  <si>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</si>
  <si>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</si>
  <si>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</si>
  <si>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</si>
  <si>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</si>
  <si>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</si>
  <si>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</si>
  <si>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</si>
  <si>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</si>
  <si>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</si>
  <si>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</si>
  <si>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</si>
  <si>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</si>
  <si>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</si>
  <si>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</si>
  <si>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</si>
  <si>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</si>
  <si>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</si>
  <si>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</si>
  <si>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</si>
  <si>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</si>
  <si>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</si>
  <si>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</si>
  <si>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</si>
  <si>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</si>
  <si>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</si>
  <si>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</si>
  <si>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</si>
  <si>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</si>
  <si>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</si>
  <si>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</si>
  <si>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</si>
  <si>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</si>
  <si>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</si>
  <si>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</si>
  <si>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</si>
  <si>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</si>
  <si>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</si>
  <si>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</si>
  <si>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</si>
  <si>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</si>
  <si>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</si>
  <si>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</si>
  <si>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</si>
  <si>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</si>
  <si>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</si>
  <si>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</si>
  <si>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</si>
  <si>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</si>
  <si>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</si>
  <si>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</si>
  <si>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</si>
  <si>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</si>
  <si>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</si>
  <si>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</si>
  <si>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</si>
  <si>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</si>
  <si>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</si>
  <si>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</si>
  <si>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</si>
  <si>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</si>
  <si>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</si>
  <si>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</si>
  <si>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</si>
  <si>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</si>
  <si>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</si>
  <si>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</si>
  <si>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</si>
  <si>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</si>
  <si>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</si>
  <si>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</si>
  <si>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</si>
  <si>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</si>
  <si>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</si>
  <si>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</si>
  <si>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</si>
  <si>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</si>
  <si>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</si>
  <si>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</si>
  <si>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</si>
  <si>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</si>
  <si>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</si>
  <si>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</si>
  <si>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</si>
  <si>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</si>
  <si>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</si>
  <si>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</si>
  <si>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</si>
  <si>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</si>
  <si>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</si>
  <si>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</si>
  <si>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</si>
  <si>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</si>
  <si>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</si>
  <si>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</si>
  <si>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</si>
  <si>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</si>
  <si>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</si>
  <si>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</si>
  <si>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</si>
  <si>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</si>
  <si>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</si>
  <si>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</si>
  <si>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</si>
  <si>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</si>
  <si>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</si>
  <si>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</si>
  <si>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</si>
  <si>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</si>
  <si>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</si>
  <si>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</si>
  <si>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</si>
  <si>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</si>
  <si>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</si>
  <si>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</si>
  <si>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</si>
  <si>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</si>
  <si>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</si>
  <si>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</si>
  <si>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</si>
  <si>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</si>
  <si>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</si>
  <si>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</si>
  <si>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</si>
  <si>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</si>
  <si>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</si>
  <si>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</si>
  <si>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</si>
  <si>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</si>
  <si>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</si>
  <si>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</si>
  <si>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</si>
  <si>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</si>
  <si>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</si>
  <si>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</si>
  <si>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</si>
  <si>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</si>
  <si>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</si>
  <si>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</si>
  <si>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</si>
  <si>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</si>
  <si>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</si>
  <si>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</si>
  <si>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</si>
  <si>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</si>
  <si>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</si>
  <si>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</si>
  <si>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</si>
  <si>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</si>
  <si>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</si>
  <si>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</si>
  <si>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</si>
  <si>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</si>
  <si>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</si>
  <si>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</si>
  <si>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</si>
  <si>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</si>
  <si>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</si>
  <si>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</si>
  <si>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</si>
  <si>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</si>
  <si>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</si>
  <si>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</si>
  <si>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</si>
  <si>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</si>
  <si>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</si>
  <si>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</si>
  <si>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</si>
  <si>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</si>
  <si>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</si>
  <si>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</si>
  <si>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</si>
  <si>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</si>
  <si>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</si>
  <si>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</si>
  <si>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</si>
  <si>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</si>
  <si>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</si>
  <si>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</si>
  <si>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</si>
  <si>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</si>
  <si>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</si>
  <si>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</si>
  <si>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</si>
  <si>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</si>
  <si>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</si>
  <si>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</si>
  <si>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</si>
  <si>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</si>
  <si>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</si>
  <si>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</si>
  <si>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</si>
  <si>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</si>
  <si>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</si>
  <si>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</si>
  <si>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</si>
  <si>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</si>
  <si>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</si>
  <si>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</si>
  <si>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</si>
  <si>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</si>
  <si>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</si>
  <si>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</si>
  <si>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</si>
  <si>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</si>
  <si>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</si>
  <si>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</si>
  <si>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</si>
  <si>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</si>
  <si>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</si>
  <si>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</si>
  <si>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</si>
  <si>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</si>
  <si>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</si>
  <si>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</si>
  <si>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</si>
  <si>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</si>
  <si>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</si>
  <si>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</si>
  <si>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</si>
  <si>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</si>
  <si>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</si>
  <si>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</si>
  <si>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</si>
  <si>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</si>
  <si>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</si>
  <si>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</si>
  <si>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</si>
  <si>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</si>
  <si>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</si>
  <si>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</si>
  <si>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</si>
  <si>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</si>
  <si>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</si>
  <si>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</si>
  <si>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</si>
  <si>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</si>
  <si>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</si>
  <si>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</si>
  <si>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</si>
  <si>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</si>
  <si>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</si>
  <si>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</si>
  <si>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</si>
  <si>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</si>
  <si>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</si>
  <si>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</si>
  <si>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</si>
  <si>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</si>
  <si>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</si>
  <si>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</si>
  <si>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</si>
  <si>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</si>
  <si>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</si>
  <si>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</si>
  <si>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</si>
  <si>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</si>
  <si>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</si>
  <si>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</si>
  <si>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</si>
  <si>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</si>
  <si>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</si>
  <si>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</si>
  <si>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</si>
  <si>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</si>
  <si>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</si>
  <si>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</si>
  <si>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</si>
  <si>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</si>
  <si>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</si>
  <si>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</si>
  <si>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</si>
  <si>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</si>
  <si>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</si>
  <si>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</si>
  <si>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</si>
  <si>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</si>
  <si>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</si>
  <si>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</si>
  <si>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</si>
  <si>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</si>
  <si>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</si>
  <si>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</si>
  <si>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</si>
  <si>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</si>
  <si>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</si>
  <si>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</si>
  <si>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</si>
  <si>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</si>
  <si>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</si>
  <si>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</si>
  <si>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</si>
  <si>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</si>
  <si>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</si>
  <si>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</si>
  <si>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</si>
  <si>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</si>
  <si>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</si>
  <si>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</si>
  <si>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</si>
  <si>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</si>
  <si>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</si>
  <si>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</si>
  <si>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</si>
  <si>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</si>
  <si>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</si>
  <si>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</si>
  <si>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</si>
  <si>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</si>
  <si>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</si>
  <si>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</si>
  <si>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</si>
  <si>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</si>
  <si>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</si>
  <si>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</si>
  <si>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</si>
  <si>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</si>
  <si>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</si>
  <si>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</si>
  <si>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</si>
  <si>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</si>
  <si>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</si>
  <si>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</si>
  <si>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</si>
  <si>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</si>
  <si>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</si>
  <si>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</si>
  <si>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</si>
  <si>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</si>
  <si>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</si>
  <si>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</si>
  <si>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</si>
  <si>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</si>
  <si>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</si>
  <si>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</si>
  <si>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</si>
  <si>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</si>
  <si>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</si>
  <si>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</si>
  <si>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</si>
  <si>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</si>
  <si>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</si>
  <si>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</si>
  <si>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</si>
  <si>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</si>
  <si>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</si>
  <si>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</si>
  <si>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</si>
  <si>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</si>
  <si>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</si>
  <si>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</si>
  <si>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</si>
  <si>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</si>
  <si>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</si>
  <si>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</si>
  <si>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</si>
  <si>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</si>
  <si>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</si>
  <si>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</si>
  <si>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</si>
  <si>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</si>
  <si>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</si>
  <si>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</si>
  <si>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</si>
  <si>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</si>
  <si>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</si>
  <si>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</si>
  <si>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</si>
  <si>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</si>
  <si>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</si>
  <si>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</si>
  <si>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</si>
  <si>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</si>
  <si>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</si>
  <si>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</si>
  <si>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</si>
  <si>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</si>
  <si>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</si>
  <si>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</si>
  <si>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</si>
  <si>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</si>
  <si>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</si>
  <si>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</si>
  <si>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</si>
  <si>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</si>
  <si>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</si>
  <si>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</si>
  <si>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</si>
  <si>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</si>
  <si>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</si>
  <si>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</si>
  <si>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</si>
  <si>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</si>
  <si>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</si>
  <si>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</si>
  <si>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</si>
  <si>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</si>
  <si>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</si>
  <si>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</si>
  <si>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</si>
  <si>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</si>
  <si>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</si>
  <si>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</si>
  <si>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</si>
  <si>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</si>
  <si>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</si>
  <si>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</si>
  <si>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</si>
  <si>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</si>
  <si>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</si>
  <si>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</si>
  <si>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</si>
  <si>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</si>
  <si>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</si>
  <si>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</si>
  <si>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</si>
  <si>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</si>
  <si>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</si>
  <si>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</si>
  <si>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</si>
  <si>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</si>
  <si>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</si>
  <si>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</si>
  <si>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</si>
  <si>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</si>
  <si>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</si>
  <si>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</si>
  <si>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</si>
  <si>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</si>
  <si>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</si>
  <si>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</si>
  <si>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</si>
  <si>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</si>
  <si>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</si>
  <si>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</si>
  <si>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</si>
  <si>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</si>
  <si>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</si>
  <si>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</si>
  <si>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</si>
  <si>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</si>
  <si>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</si>
  <si>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</si>
  <si>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</si>
  <si>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</si>
  <si>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</si>
  <si>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</si>
  <si>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</si>
  <si>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</si>
  <si>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</si>
  <si>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</si>
  <si>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</si>
  <si>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</si>
  <si>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</si>
  <si>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</si>
  <si>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</si>
  <si>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</si>
  <si>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</si>
  <si>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</si>
  <si>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</si>
  <si>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</si>
  <si>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</si>
  <si>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</si>
  <si>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</si>
  <si>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</si>
  <si>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</si>
  <si>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</si>
  <si>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</si>
  <si>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</si>
  <si>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</si>
  <si>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</si>
  <si>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</si>
  <si>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</si>
  <si>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</si>
  <si>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</si>
  <si>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</si>
  <si>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</si>
  <si>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</si>
  <si>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</si>
  <si>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</si>
  <si>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</si>
  <si>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</si>
  <si>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</si>
  <si>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</si>
  <si>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</si>
  <si>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</si>
  <si>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</si>
  <si>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</si>
  <si>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</si>
  <si>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</si>
  <si>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</si>
  <si>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</si>
  <si>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</si>
  <si>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</si>
  <si>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</si>
  <si>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</si>
  <si>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</si>
  <si>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</si>
  <si>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</si>
  <si>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</si>
  <si>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</si>
  <si>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</si>
  <si>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</si>
  <si>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</si>
  <si>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</si>
  <si>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</si>
  <si>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</si>
  <si>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</si>
  <si>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</si>
  <si>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</si>
  <si>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</si>
  <si>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</si>
  <si>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</si>
  <si>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</si>
  <si>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</si>
  <si>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</si>
  <si>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</si>
  <si>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</si>
  <si>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</si>
  <si>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</si>
  <si>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</si>
  <si>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</si>
  <si>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</si>
  <si>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</si>
  <si>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</si>
  <si>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</si>
  <si>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</si>
  <si>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</si>
  <si>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</si>
  <si>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</si>
  <si>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</si>
  <si>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</si>
  <si>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</si>
  <si>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</si>
  <si>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</si>
  <si>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</si>
  <si>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</si>
  <si>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</si>
  <si>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</si>
  <si>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</si>
  <si>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</si>
  <si>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</si>
  <si>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</si>
  <si>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</si>
  <si>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</si>
  <si>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</si>
  <si>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</si>
  <si>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</si>
  <si>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</si>
  <si>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</si>
  <si>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</si>
  <si>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</si>
  <si>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</si>
  <si>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</si>
  <si>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</si>
  <si>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</si>
  <si>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</si>
  <si>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</si>
  <si>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</si>
  <si>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</si>
  <si>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</si>
  <si>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</si>
  <si>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</si>
  <si>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</si>
  <si>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</si>
  <si>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</si>
  <si>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</si>
  <si>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</si>
  <si>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</si>
  <si>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</si>
  <si>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</si>
  <si>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</si>
  <si>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</si>
  <si>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</si>
  <si>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</si>
  <si>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</si>
  <si>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</si>
  <si>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</si>
  <si>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</si>
  <si>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</si>
  <si>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</si>
  <si>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</si>
  <si>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</si>
  <si>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</si>
  <si>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</si>
  <si>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</si>
  <si>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</si>
  <si>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</si>
  <si>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</si>
  <si>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</si>
  <si>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</si>
  <si>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</si>
  <si>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</si>
  <si>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</si>
  <si>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</si>
  <si>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</si>
  <si>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</si>
  <si>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</si>
  <si>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</si>
  <si>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</si>
  <si>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</si>
  <si>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</si>
  <si>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</si>
  <si>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</si>
  <si>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</si>
  <si>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</si>
  <si>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</si>
  <si>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</si>
  <si>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</si>
  <si>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</si>
  <si>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</si>
  <si>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</si>
  <si>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</si>
  <si>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</si>
  <si>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</si>
  <si>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</si>
  <si>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</si>
  <si>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</si>
  <si>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</si>
  <si>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</si>
  <si>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</si>
  <si>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</si>
  <si>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</si>
  <si>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</si>
  <si>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</si>
  <si>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</si>
  <si>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</si>
  <si>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</si>
  <si>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</si>
  <si>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</si>
  <si>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</si>
  <si>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</si>
  <si>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</si>
  <si>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</si>
  <si>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</si>
  <si>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</si>
  <si>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</si>
  <si>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</si>
  <si>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</si>
  <si>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</si>
  <si>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</si>
  <si>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</si>
  <si>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</si>
  <si>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</si>
  <si>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</si>
  <si>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</si>
  <si>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</si>
  <si>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</si>
  <si>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</si>
  <si>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</si>
  <si>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</si>
  <si>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</si>
  <si>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</si>
  <si>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</si>
  <si>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</si>
  <si>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</si>
  <si>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</si>
  <si>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</si>
  <si>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</si>
  <si>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</si>
  <si>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</si>
  <si>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</si>
  <si>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</si>
  <si>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</si>
  <si>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</si>
  <si>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</si>
  <si>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</si>
  <si>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</si>
  <si>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</si>
  <si>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</si>
  <si>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</si>
  <si>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</si>
  <si>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</si>
  <si>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</si>
  <si>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</si>
  <si>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</si>
  <si>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</si>
  <si>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</si>
  <si>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</si>
  <si>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</si>
  <si>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</si>
  <si>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</si>
  <si>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</si>
  <si>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</si>
  <si>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</si>
  <si>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</si>
  <si>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</si>
  <si>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</si>
  <si>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</si>
  <si>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</si>
  <si>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</si>
  <si>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</si>
  <si>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</si>
  <si>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</si>
  <si>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</si>
  <si>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</si>
  <si>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</si>
  <si>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</si>
  <si>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</si>
  <si>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</si>
  <si>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</si>
  <si>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</si>
  <si>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</si>
  <si>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</si>
  <si>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</si>
  <si>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</si>
  <si>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</si>
  <si>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</si>
  <si>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</si>
  <si>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</si>
  <si>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</si>
  <si>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</si>
  <si>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</si>
  <si>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</si>
  <si>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</si>
  <si>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</si>
  <si>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</si>
  <si>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</si>
  <si>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</si>
  <si>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</si>
  <si>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</si>
  <si>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</si>
  <si>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</si>
  <si>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</si>
  <si>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</si>
  <si>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</si>
  <si>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</si>
  <si>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</si>
  <si>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</si>
  <si>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</si>
  <si>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</si>
  <si>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</si>
  <si>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</si>
  <si>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</si>
  <si>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</si>
  <si>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</si>
  <si>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</si>
  <si>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</si>
  <si>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</si>
  <si>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</si>
  <si>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</si>
  <si>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</si>
  <si>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</si>
  <si>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</si>
  <si>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</si>
  <si>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</si>
  <si>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</si>
  <si>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</si>
  <si>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</si>
  <si>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</si>
  <si>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</si>
  <si>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</si>
  <si>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</si>
  <si>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</si>
  <si>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</si>
  <si>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</si>
  <si>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</si>
  <si>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</si>
  <si>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</si>
  <si>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</si>
  <si>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</si>
  <si>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</si>
  <si>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</si>
  <si>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</si>
  <si>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</si>
  <si>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</si>
  <si>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</si>
  <si>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</si>
  <si>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</si>
  <si>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</si>
  <si>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</si>
  <si>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</si>
  <si>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</si>
  <si>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</si>
  <si>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</si>
  <si>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</si>
  <si>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</si>
  <si>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</si>
  <si>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</si>
  <si>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</si>
  <si>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</si>
  <si>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</si>
  <si>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</si>
  <si>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</si>
  <si>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</si>
  <si>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</si>
  <si>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</si>
  <si>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</si>
  <si>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</si>
  <si>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</si>
  <si>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</si>
  <si>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</si>
  <si>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</si>
  <si>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</si>
  <si>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</si>
  <si>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</si>
  <si>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</si>
  <si>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</si>
  <si>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</si>
  <si>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</si>
  <si>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</si>
  <si>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</si>
  <si>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</si>
  <si>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</si>
  <si>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</si>
  <si>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</si>
  <si>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</si>
  <si>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</si>
  <si>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</si>
  <si>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</si>
  <si>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</si>
  <si>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</si>
  <si>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</si>
  <si>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</si>
  <si>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</si>
  <si>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</si>
  <si>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</si>
  <si>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</si>
  <si>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</si>
  <si>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</si>
  <si>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</si>
  <si>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</si>
  <si>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</si>
  <si>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</si>
  <si>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</si>
  <si>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</si>
  <si>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</si>
  <si>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</si>
  <si>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</si>
  <si>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</si>
  <si>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</si>
  <si>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</si>
  <si>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</si>
  <si>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</si>
  <si>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</si>
  <si>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</si>
  <si>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</si>
  <si>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</si>
  <si>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</si>
  <si>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</si>
  <si>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</si>
  <si>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</si>
  <si>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</si>
  <si>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</si>
  <si>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</si>
  <si>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</si>
  <si>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</si>
  <si>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</si>
  <si>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</si>
  <si>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</si>
  <si>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</si>
  <si>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</si>
  <si>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</si>
  <si>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</si>
  <si>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</si>
  <si>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</si>
  <si>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</si>
  <si>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</si>
  <si>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</si>
  <si>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</si>
  <si>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</si>
  <si>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</si>
  <si>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</si>
  <si>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</si>
  <si>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</si>
  <si>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</si>
  <si>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</si>
  <si>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</si>
  <si>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</si>
  <si>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</si>
  <si>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</si>
  <si>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</si>
  <si>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</si>
  <si>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</si>
  <si>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</si>
  <si>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</si>
  <si>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</si>
  <si>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</si>
  <si>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</si>
  <si>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</si>
  <si>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</si>
  <si>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</si>
  <si>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</si>
  <si>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</si>
  <si>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</si>
  <si>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</si>
  <si>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</si>
  <si>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</si>
  <si>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</si>
  <si>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</si>
  <si>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</si>
  <si>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</si>
  <si>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</si>
  <si>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</si>
  <si>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</si>
  <si>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</si>
  <si>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</si>
  <si>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</si>
  <si>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</si>
  <si>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</si>
  <si>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</si>
  <si>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</si>
  <si>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</si>
  <si>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</si>
  <si>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</si>
  <si>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</si>
  <si>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</si>
  <si>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</si>
  <si>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</si>
  <si>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</si>
  <si>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</si>
  <si>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</si>
  <si>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</si>
  <si>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</si>
  <si>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</si>
  <si>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</si>
  <si>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</si>
  <si>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</si>
  <si>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</si>
  <si>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</si>
  <si>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</si>
  <si>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</si>
  <si>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</si>
  <si>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</si>
  <si>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</si>
  <si>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</si>
  <si>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</si>
  <si>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</si>
  <si>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</si>
  <si>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</si>
  <si>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</si>
  <si>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</si>
  <si>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</si>
  <si>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</si>
  <si>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</si>
  <si>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</si>
  <si>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</si>
  <si>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</si>
  <si>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</si>
  <si>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</si>
  <si>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</si>
  <si>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</si>
  <si>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</si>
  <si>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</si>
  <si>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</si>
  <si>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</si>
  <si>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</si>
  <si>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</si>
  <si>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</si>
  <si>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</si>
  <si>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</si>
  <si>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</si>
  <si>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</si>
  <si>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</si>
  <si>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</si>
  <si>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</si>
  <si>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</si>
  <si>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</si>
  <si>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</si>
  <si>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</si>
  <si>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</si>
  <si>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</si>
  <si>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</si>
  <si>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</si>
  <si>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</si>
  <si>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</si>
  <si>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</si>
  <si>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</si>
  <si>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</si>
  <si>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</si>
  <si>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</si>
  <si>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</si>
  <si>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</si>
  <si>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</si>
  <si>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</si>
  <si>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</si>
  <si>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</si>
  <si>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</si>
  <si>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</si>
  <si>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</si>
  <si>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</si>
  <si>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</si>
  <si>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</si>
  <si>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</si>
  <si>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</si>
  <si>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</si>
  <si>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</si>
  <si>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</si>
  <si>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</si>
  <si>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</si>
  <si>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</si>
  <si>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</si>
  <si>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</si>
  <si>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</si>
  <si>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</si>
  <si>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</si>
  <si>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</si>
  <si>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</si>
  <si>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</si>
  <si>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</si>
  <si>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</si>
  <si>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</si>
  <si>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</si>
  <si>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</si>
  <si>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</si>
  <si>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</si>
  <si>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</si>
  <si>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</si>
  <si>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</si>
  <si>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</si>
  <si>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</si>
  <si>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</si>
  <si>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</si>
  <si>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</si>
  <si>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</si>
  <si>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</si>
  <si>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</si>
  <si>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</si>
  <si>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</si>
  <si>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</si>
  <si>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</si>
  <si>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</si>
  <si>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</si>
  <si>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</si>
  <si>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</si>
  <si>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</si>
  <si>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</si>
  <si>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</si>
  <si>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</si>
  <si>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</si>
  <si>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</si>
  <si>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</si>
  <si>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</si>
  <si>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</si>
  <si>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</si>
  <si>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</si>
  <si>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</si>
  <si>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</si>
  <si>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</si>
  <si>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</si>
  <si>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</si>
  <si>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</si>
  <si>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</si>
  <si>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</si>
  <si>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</si>
  <si>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</si>
  <si>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</si>
  <si>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</si>
  <si>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</si>
  <si>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</si>
  <si>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</si>
  <si>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</si>
  <si>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</si>
  <si>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</si>
  <si>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</si>
  <si>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</si>
  <si>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</si>
  <si>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</si>
  <si>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</si>
  <si>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</si>
  <si>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</si>
  <si>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</si>
  <si>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</si>
  <si>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</si>
  <si>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</si>
  <si>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</si>
  <si>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</si>
  <si>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</si>
  <si>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</si>
  <si>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</si>
  <si>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</si>
  <si>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</si>
  <si>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</si>
  <si>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</si>
  <si>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</si>
  <si>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</si>
  <si>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</si>
  <si>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</si>
  <si>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</si>
  <si>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</si>
  <si>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</si>
  <si>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</si>
  <si>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</si>
  <si>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</si>
  <si>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</si>
  <si>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</si>
  <si>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</si>
  <si>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</si>
  <si>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</si>
  <si>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</si>
  <si>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</si>
  <si>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</si>
  <si>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</si>
  <si>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</si>
  <si>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</si>
  <si>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</si>
  <si>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</si>
  <si>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</si>
  <si>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</si>
  <si>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</si>
  <si>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</si>
  <si>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</si>
  <si>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</si>
  <si>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</si>
  <si>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</si>
  <si>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</si>
  <si>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</si>
  <si>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</si>
  <si>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</si>
  <si>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</si>
  <si>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</si>
  <si>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</si>
  <si>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</si>
  <si>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</si>
  <si>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</si>
  <si>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</si>
  <si>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</si>
  <si>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</si>
  <si>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</si>
  <si>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</si>
  <si>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</si>
  <si>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</si>
  <si>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</si>
  <si>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</si>
  <si>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</si>
  <si>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</si>
  <si>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</si>
  <si>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</si>
  <si>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</si>
  <si>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</si>
  <si>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</si>
  <si>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</si>
  <si>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</si>
  <si>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</si>
  <si>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</si>
  <si>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</si>
  <si>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</si>
  <si>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</si>
  <si>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</si>
  <si>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</si>
  <si>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</si>
  <si>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</si>
  <si>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</si>
  <si>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</si>
  <si>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</si>
  <si>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</si>
  <si>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</si>
  <si>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</si>
  <si>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</si>
  <si>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</si>
  <si>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</si>
  <si>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</si>
  <si>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</si>
  <si>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</si>
  <si>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</si>
  <si>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</si>
  <si>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</si>
  <si>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</si>
  <si>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</si>
  <si>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</si>
  <si>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</si>
  <si>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</si>
  <si>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</si>
  <si>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</si>
  <si>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</si>
  <si>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</si>
  <si>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</si>
  <si>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</si>
  <si>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</si>
  <si>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</si>
  <si>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</si>
  <si>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</si>
  <si>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</si>
  <si>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</si>
  <si>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</si>
  <si>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</si>
  <si>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</si>
  <si>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</si>
  <si>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</si>
  <si>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</si>
  <si>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</si>
  <si>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</si>
  <si>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</si>
  <si>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</si>
  <si>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</si>
  <si>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</si>
  <si>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</si>
  <si>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</si>
  <si>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</si>
  <si>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</si>
  <si>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</si>
  <si>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</si>
  <si>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</si>
  <si>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</si>
  <si>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</si>
  <si>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</si>
  <si>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</si>
  <si>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</si>
  <si>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</si>
  <si>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</si>
  <si>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</si>
  <si>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</si>
  <si>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</si>
  <si>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</si>
  <si>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</si>
  <si>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</si>
  <si>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</si>
  <si>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</si>
  <si>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</si>
  <si>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</si>
  <si>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</si>
  <si>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</si>
  <si>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</si>
  <si>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</si>
  <si>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</si>
  <si>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</si>
  <si>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</si>
  <si>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</si>
  <si>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</si>
  <si>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</si>
  <si>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</si>
  <si>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</si>
  <si>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</si>
  <si>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</si>
  <si>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</si>
  <si>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</si>
  <si>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</si>
  <si>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</si>
  <si>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</si>
  <si>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</si>
  <si>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</si>
  <si>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</si>
  <si>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</si>
  <si>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</si>
  <si>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</si>
  <si>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</si>
  <si>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</si>
  <si>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</si>
  <si>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</si>
  <si>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</si>
  <si>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</si>
  <si>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</si>
  <si>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</si>
  <si>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</si>
  <si>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</si>
  <si>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</si>
  <si>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</si>
  <si>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</si>
  <si>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</si>
  <si>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</si>
  <si>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</si>
  <si>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</si>
  <si>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</si>
  <si>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</si>
  <si>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</si>
  <si>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</si>
  <si>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</si>
  <si>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</si>
  <si>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</si>
  <si>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</si>
  <si>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</si>
  <si>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</si>
  <si>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</si>
  <si>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</si>
  <si>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</si>
  <si>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</si>
  <si>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</si>
  <si>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</si>
  <si>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</si>
  <si>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</si>
  <si>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</si>
  <si>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</si>
  <si>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</si>
  <si>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</si>
  <si>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</si>
  <si>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</si>
  <si>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</si>
  <si>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</si>
  <si>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</si>
  <si>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</si>
  <si>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</si>
  <si>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</si>
  <si>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</si>
  <si>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</si>
  <si>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</si>
  <si>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</si>
  <si>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</si>
  <si>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</si>
  <si>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</si>
  <si>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</si>
  <si>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</si>
  <si>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</si>
  <si>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</si>
  <si>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</si>
  <si>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</si>
  <si>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</si>
  <si>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</si>
  <si>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</si>
  <si>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</si>
  <si>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</si>
  <si>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</si>
  <si>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</si>
  <si>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</si>
  <si>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</si>
  <si>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</si>
  <si>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</si>
  <si>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</si>
  <si>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</si>
  <si>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</si>
  <si>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</si>
  <si>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</si>
  <si>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</si>
  <si>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</si>
  <si>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</si>
  <si>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</si>
  <si>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</si>
  <si>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</si>
  <si>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</si>
  <si>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</si>
  <si>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</si>
  <si>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</si>
  <si>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</si>
  <si>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</si>
  <si>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</si>
  <si>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</si>
  <si>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</si>
  <si>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</si>
  <si>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</si>
  <si>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</si>
  <si>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</si>
  <si>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</si>
  <si>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</si>
  <si>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</si>
  <si>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</si>
  <si>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</si>
  <si>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</si>
  <si>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</si>
  <si>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</si>
  <si>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</si>
  <si>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</si>
  <si>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</si>
  <si>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</si>
  <si>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</si>
  <si>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</si>
  <si>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</si>
  <si>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</si>
  <si>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</si>
  <si>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</si>
  <si>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</si>
  <si>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</si>
  <si>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</si>
  <si>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</si>
  <si>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</si>
  <si>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</si>
  <si>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</si>
  <si>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</si>
  <si>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</si>
  <si>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</si>
  <si>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</si>
  <si>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</si>
  <si>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</si>
  <si>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</si>
  <si>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</si>
  <si>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</si>
  <si>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</si>
  <si>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</si>
  <si>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</si>
  <si>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</si>
  <si>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</si>
  <si>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</si>
  <si>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</si>
  <si>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</si>
  <si>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</si>
  <si>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</si>
  <si>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</si>
  <si>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</si>
  <si>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</si>
  <si>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</si>
  <si>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</si>
  <si>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</si>
  <si>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</si>
  <si>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</si>
  <si>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</si>
  <si>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</si>
  <si>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</si>
  <si>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</si>
  <si>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</si>
  <si>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</si>
  <si>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</si>
  <si>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</si>
  <si>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</si>
  <si>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</si>
  <si>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</si>
  <si>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</si>
  <si>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</si>
  <si>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</si>
  <si>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</si>
  <si>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</si>
  <si>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</si>
  <si>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</si>
  <si>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</si>
  <si>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</si>
  <si>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</si>
  <si>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</si>
  <si>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</si>
  <si>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</si>
  <si>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</si>
  <si>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</si>
  <si>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</si>
  <si>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</si>
  <si>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</si>
  <si>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</si>
  <si>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</si>
  <si>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</si>
  <si>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</si>
  <si>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</si>
  <si>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</si>
  <si>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</si>
  <si>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</si>
  <si>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</si>
  <si>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</si>
  <si>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</si>
  <si>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</si>
  <si>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</si>
  <si>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</si>
  <si>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</si>
  <si>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</si>
  <si>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</si>
  <si>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</si>
  <si>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</si>
  <si>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</si>
  <si>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</si>
  <si>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</si>
  <si>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</si>
  <si>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</si>
  <si>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</si>
  <si>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</si>
  <si>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</si>
  <si>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</si>
  <si>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</si>
  <si>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</si>
  <si>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</si>
  <si>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</si>
  <si>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</si>
  <si>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</si>
  <si>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</si>
  <si>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</si>
  <si>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</si>
  <si>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</si>
  <si>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</si>
  <si>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</si>
  <si>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</si>
  <si>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</si>
  <si>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</si>
  <si>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</si>
  <si>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</si>
  <si>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</si>
  <si>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</si>
  <si>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</si>
  <si>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</si>
  <si>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</si>
  <si>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</si>
  <si>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</si>
  <si>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</si>
  <si>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</si>
  <si>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</si>
  <si>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</si>
  <si>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</si>
  <si>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</si>
  <si>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</si>
  <si>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</si>
  <si>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</si>
  <si>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</si>
  <si>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</si>
  <si>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</si>
  <si>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</si>
  <si>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</si>
  <si>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</si>
  <si>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</si>
  <si>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</si>
  <si>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</si>
  <si>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</si>
  <si>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</si>
  <si>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</si>
  <si>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</si>
  <si>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</si>
  <si>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</si>
  <si>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</si>
  <si>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</si>
  <si>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</si>
  <si>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</si>
  <si>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</si>
  <si>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</si>
  <si>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</si>
  <si>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</si>
  <si>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</si>
  <si>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</si>
  <si>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</si>
  <si>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</si>
  <si>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</si>
  <si>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</si>
  <si>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</si>
  <si>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</si>
  <si>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</si>
  <si>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</si>
  <si>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</si>
  <si>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</si>
  <si>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</si>
  <si>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</si>
  <si>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</si>
  <si>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</si>
  <si>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</si>
  <si>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</si>
  <si>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</si>
  <si>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</si>
  <si>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</si>
  <si>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</si>
  <si>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</si>
  <si>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</si>
  <si>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</si>
  <si>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</si>
  <si>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</si>
  <si>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</si>
  <si>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</si>
  <si>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</si>
  <si>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</si>
  <si>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</si>
  <si>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</si>
  <si>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</si>
  <si>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</si>
  <si>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</si>
  <si>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</si>
  <si>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</si>
  <si>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</si>
  <si>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</si>
  <si>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</si>
  <si>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</si>
  <si>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</si>
  <si>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</si>
  <si>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</si>
  <si>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</si>
  <si>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</si>
  <si>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</si>
  <si>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</si>
  <si>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</si>
  <si>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</si>
  <si>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</si>
  <si>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</si>
  <si>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</si>
  <si>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</si>
  <si>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</si>
  <si>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</si>
  <si>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</si>
  <si>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</si>
  <si>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</si>
  <si>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</si>
  <si>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</si>
  <si>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</si>
  <si>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</si>
  <si>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</si>
  <si>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</si>
  <si>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</si>
  <si>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</si>
  <si>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</si>
  <si>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</si>
  <si>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</si>
  <si>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</si>
  <si>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</si>
  <si>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</si>
  <si>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</si>
  <si>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</si>
  <si>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</si>
  <si>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</si>
  <si>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</si>
  <si>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</si>
  <si>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</si>
  <si>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</si>
  <si>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</si>
  <si>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</si>
  <si>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</si>
  <si>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</si>
  <si>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</si>
  <si>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</si>
  <si>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</si>
  <si>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</si>
  <si>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</si>
  <si>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</si>
  <si>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</si>
  <si>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</si>
  <si>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</si>
  <si>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</si>
  <si>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</si>
  <si>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</si>
  <si>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</si>
  <si>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</si>
  <si>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</si>
  <si>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</si>
  <si>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</si>
  <si>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</si>
  <si>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</si>
  <si>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</si>
  <si>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</si>
  <si>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</si>
  <si>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</si>
  <si>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</si>
  <si>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</si>
  <si>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</si>
  <si>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</si>
  <si>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</si>
  <si>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</si>
  <si>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</si>
  <si>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</si>
  <si>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</si>
  <si>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</si>
  <si>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</si>
  <si>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</si>
  <si>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</si>
  <si>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</si>
  <si>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</si>
  <si>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</si>
  <si>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</si>
  <si>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</si>
  <si>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</si>
  <si>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</si>
  <si>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</si>
  <si>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</si>
  <si>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</si>
  <si>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</si>
  <si>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</si>
  <si>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</si>
  <si>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</si>
  <si>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</si>
  <si>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</si>
  <si>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</si>
  <si>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</si>
  <si>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</si>
  <si>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</si>
  <si>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</si>
  <si>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</si>
  <si>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</si>
  <si>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</si>
  <si>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</si>
  <si>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</si>
  <si>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</si>
  <si>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</si>
  <si>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</si>
  <si>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</si>
  <si>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</si>
  <si>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</si>
  <si>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</si>
  <si>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</si>
  <si>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</si>
  <si>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</si>
  <si>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</si>
  <si>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</si>
  <si>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</si>
  <si>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</si>
  <si>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</si>
  <si>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</si>
  <si>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</si>
  <si>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</si>
  <si>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</si>
  <si>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</si>
  <si>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</si>
  <si>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</si>
  <si>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</si>
  <si>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</si>
  <si>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</si>
  <si>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</si>
  <si>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</si>
  <si>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</si>
  <si>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</si>
  <si>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</si>
  <si>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</si>
  <si>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</si>
  <si>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</si>
  <si>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</si>
  <si>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</si>
  <si>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</si>
  <si>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</si>
  <si>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</si>
  <si>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</si>
  <si>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</si>
  <si>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</si>
  <si>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</si>
  <si>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</si>
  <si>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</si>
  <si>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</si>
  <si>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</si>
  <si>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</si>
  <si>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</si>
  <si>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</si>
  <si>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</si>
  <si>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</si>
  <si>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</si>
  <si>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</si>
  <si>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</si>
  <si>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</si>
  <si>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</si>
  <si>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</si>
  <si>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</si>
  <si>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</si>
  <si>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</si>
  <si>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</si>
  <si>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</si>
  <si>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</si>
  <si>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</si>
  <si>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</si>
  <si>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</si>
  <si>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</si>
  <si>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</si>
  <si>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</si>
  <si>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</si>
  <si>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</si>
  <si>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</si>
  <si>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</si>
  <si>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</si>
  <si>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</si>
  <si>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</si>
  <si>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</si>
  <si>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</si>
  <si>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</si>
  <si>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</si>
  <si>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</si>
  <si>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</si>
  <si>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</si>
  <si>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</si>
  <si>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</si>
  <si>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</si>
  <si>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</si>
  <si>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</si>
  <si>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</si>
  <si>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</si>
  <si>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</si>
  <si>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</si>
  <si>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</si>
  <si>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</si>
  <si>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</si>
  <si>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</si>
  <si>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</si>
  <si>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</si>
  <si>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</si>
  <si>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</si>
  <si>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</si>
  <si>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</si>
  <si>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</si>
  <si>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</si>
  <si>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</si>
  <si>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</si>
  <si>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</si>
  <si>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</si>
  <si>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</si>
  <si>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</si>
  <si>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</si>
  <si>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</si>
  <si>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</si>
  <si>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</si>
  <si>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</si>
  <si>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</si>
  <si>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</si>
  <si>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</si>
  <si>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</si>
  <si>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</si>
  <si>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</si>
  <si>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</si>
  <si>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</si>
  <si>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</si>
  <si>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</si>
  <si>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</si>
  <si>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</si>
  <si>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</si>
  <si>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</si>
  <si>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</si>
  <si>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</si>
  <si>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</si>
  <si>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</si>
  <si>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</si>
  <si>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</si>
  <si>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</si>
  <si>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</si>
  <si>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</si>
  <si>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</si>
  <si>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</si>
  <si>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</si>
  <si>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</si>
  <si>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</si>
  <si>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</si>
  <si>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</si>
  <si>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</si>
  <si>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</si>
  <si>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</si>
  <si>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</si>
  <si>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</si>
  <si>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</si>
  <si>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</si>
  <si>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</si>
  <si>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</si>
  <si>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</si>
  <si>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</si>
  <si>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</si>
  <si>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</si>
  <si>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</si>
  <si>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</si>
  <si>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</si>
  <si>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</si>
  <si>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</si>
  <si>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</si>
  <si>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</si>
  <si>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</si>
  <si>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</si>
  <si>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</si>
  <si>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</si>
  <si>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</si>
  <si>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</si>
  <si>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</si>
  <si>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</si>
  <si>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</si>
  <si>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</si>
  <si>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</si>
  <si>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</si>
  <si>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</si>
  <si>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</si>
  <si>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</si>
  <si>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</si>
  <si>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</si>
  <si>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</si>
  <si>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</si>
  <si>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</si>
  <si>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</si>
  <si>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</si>
  <si>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</si>
  <si>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</si>
  <si>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</si>
  <si>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</si>
  <si>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</si>
  <si>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</si>
  <si>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</si>
  <si>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</si>
  <si>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</si>
  <si>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</si>
  <si>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</si>
  <si>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</si>
  <si>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</si>
  <si>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</si>
  <si>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</si>
  <si>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</si>
  <si>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</si>
  <si>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</si>
  <si>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</si>
  <si>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</si>
  <si>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</si>
  <si>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</si>
  <si>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</si>
  <si>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</si>
  <si>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</si>
  <si>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</si>
  <si>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</si>
  <si>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</si>
  <si>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</si>
  <si>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</si>
  <si>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</si>
  <si>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</si>
  <si>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</si>
  <si>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</si>
  <si>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</si>
  <si>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</si>
  <si>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</si>
  <si>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</si>
  <si>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</si>
  <si>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</si>
  <si>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</si>
  <si>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</si>
  <si>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</si>
  <si>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</si>
  <si>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</si>
  <si>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</si>
  <si>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</si>
  <si>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</si>
  <si>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</si>
  <si>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</si>
  <si>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</si>
  <si>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</si>
  <si>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</si>
  <si>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</si>
  <si>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</si>
  <si>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</si>
  <si>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</si>
  <si>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</si>
  <si>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</si>
  <si>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</si>
  <si>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</si>
  <si>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</si>
  <si>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</si>
  <si>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</si>
  <si>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</si>
  <si>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</si>
  <si>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</si>
  <si>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</si>
  <si>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</si>
  <si>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</si>
  <si>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</si>
  <si>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</si>
  <si>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</si>
  <si>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</si>
  <si>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</si>
  <si>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</si>
  <si>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</si>
  <si>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</si>
  <si>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</si>
  <si>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</si>
  <si>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</si>
  <si>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</si>
  <si>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</si>
  <si>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</si>
  <si>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</si>
  <si>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</si>
  <si>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</si>
  <si>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</si>
  <si>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</si>
  <si>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</si>
  <si>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</si>
  <si>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</si>
  <si>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</si>
  <si>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</si>
  <si>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</si>
  <si>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</si>
  <si>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</si>
  <si>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</si>
  <si>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</si>
  <si>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</si>
  <si>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</si>
  <si>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</si>
  <si>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</si>
  <si>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</si>
  <si>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</si>
  <si>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</si>
  <si>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</si>
  <si>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</si>
  <si>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</si>
  <si>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</si>
  <si>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</si>
  <si>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</si>
  <si>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</si>
  <si>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</si>
  <si>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</si>
  <si>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</si>
  <si>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</si>
  <si>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</si>
  <si>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</si>
  <si>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</si>
  <si>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</si>
  <si>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</si>
  <si>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</si>
  <si>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</si>
  <si>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</si>
  <si>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</si>
  <si>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</si>
  <si>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</si>
  <si>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</si>
  <si>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</si>
  <si>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</si>
  <si>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</si>
  <si>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</si>
  <si>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</si>
  <si>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</si>
  <si>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</si>
  <si>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</si>
  <si>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</si>
  <si>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</si>
  <si>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</si>
  <si>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</si>
  <si>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</si>
  <si>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</si>
  <si>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</si>
  <si>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</si>
  <si>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</si>
  <si>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</si>
  <si>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</si>
  <si>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</si>
  <si>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</si>
  <si>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</si>
  <si>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</si>
  <si>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</si>
  <si>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</si>
  <si>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</si>
  <si>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</si>
  <si>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</si>
  <si>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</si>
  <si>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</si>
  <si>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</si>
  <si>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</si>
  <si>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</si>
  <si>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</si>
  <si>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</si>
  <si>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</si>
  <si>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</si>
  <si>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</si>
  <si>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</si>
  <si>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</si>
  <si>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</si>
  <si>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</si>
  <si>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</si>
  <si>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</si>
  <si>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</si>
  <si>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</si>
  <si>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</si>
  <si>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</si>
  <si>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</si>
  <si>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</si>
  <si>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</si>
  <si>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</si>
  <si>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</si>
  <si>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</si>
  <si>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</si>
  <si>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</si>
  <si>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</si>
  <si>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</si>
  <si>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</si>
  <si>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</si>
  <si>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</si>
  <si>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</si>
  <si>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</si>
  <si>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</si>
  <si>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</si>
  <si>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</si>
  <si>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</si>
  <si>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</si>
  <si>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</si>
  <si>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</si>
  <si>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</si>
  <si>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</si>
  <si>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</si>
  <si>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</si>
  <si>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</si>
  <si>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</si>
  <si>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</si>
  <si>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</si>
  <si>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</si>
  <si>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</si>
  <si>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</si>
  <si>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</si>
  <si>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</si>
  <si>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</si>
  <si>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</si>
  <si>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</si>
  <si>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</si>
  <si>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</si>
  <si>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</si>
  <si>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</si>
  <si>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</si>
  <si>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</si>
  <si>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</si>
  <si>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</si>
  <si>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</si>
  <si>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</si>
  <si>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</si>
  <si>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</si>
  <si>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</si>
  <si>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</si>
  <si>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</si>
  <si>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</si>
  <si>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</si>
  <si>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</si>
  <si>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</si>
  <si>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</si>
  <si>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</si>
  <si>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</si>
  <si>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</si>
  <si>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</si>
  <si>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</si>
  <si>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</si>
  <si>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</si>
  <si>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</si>
  <si>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</si>
  <si>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</si>
  <si>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</si>
  <si>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</si>
  <si>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</si>
  <si>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</si>
  <si>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</si>
  <si>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</si>
  <si>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</si>
  <si>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</si>
  <si>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</si>
  <si>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</si>
  <si>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</si>
  <si>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</si>
  <si>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</si>
  <si>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</si>
  <si>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</si>
  <si>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</si>
  <si>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</si>
  <si>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</si>
  <si>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</si>
  <si>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</si>
  <si>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</si>
  <si>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</si>
  <si>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</si>
  <si>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</si>
  <si>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</si>
  <si>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</si>
  <si>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</si>
  <si>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</si>
  <si>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</si>
  <si>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</si>
  <si>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</si>
  <si>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</si>
  <si>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</si>
  <si>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</si>
  <si>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</si>
  <si>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</si>
  <si>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</si>
  <si>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</si>
  <si>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</si>
  <si>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</si>
  <si>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</si>
  <si>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</si>
  <si>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</si>
  <si>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</si>
  <si>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</si>
  <si>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</si>
  <si>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</si>
  <si>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</si>
  <si>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</si>
  <si>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</si>
  <si>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</si>
  <si>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</si>
  <si>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</si>
  <si>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</si>
  <si>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</si>
  <si>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</si>
  <si>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</si>
  <si>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</si>
  <si>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</si>
  <si>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</si>
  <si>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</si>
  <si>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</si>
  <si>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</si>
  <si>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</si>
  <si>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</si>
  <si>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</si>
  <si>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</si>
  <si>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</si>
  <si>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</si>
  <si>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</si>
  <si>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</si>
  <si>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</si>
  <si>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</si>
  <si>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</si>
  <si>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</si>
  <si>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</si>
  <si>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</si>
  <si>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</si>
  <si>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</si>
  <si>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</si>
  <si>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</si>
  <si>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</si>
  <si>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</si>
  <si>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</si>
  <si>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</si>
  <si>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</si>
  <si>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</si>
  <si>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</si>
  <si>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</si>
  <si>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</si>
  <si>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</si>
  <si>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</si>
  <si>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</si>
  <si>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</si>
  <si>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</si>
  <si>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</si>
  <si>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</si>
  <si>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</si>
  <si>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</si>
  <si>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</si>
  <si>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</si>
  <si>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</si>
  <si>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</si>
  <si>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</si>
  <si>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</si>
  <si>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</si>
  <si>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</si>
  <si>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</si>
  <si>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</si>
  <si>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</si>
  <si>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</si>
  <si>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</si>
  <si>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</si>
  <si>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</si>
  <si>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</si>
  <si>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</si>
  <si>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</si>
  <si>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</si>
  <si>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</si>
  <si>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</si>
  <si>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</si>
  <si>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</si>
  <si>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</si>
  <si>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</si>
  <si>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</si>
  <si>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</si>
  <si>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</si>
  <si>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</si>
  <si>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</si>
  <si>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</si>
  <si>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</si>
  <si>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</si>
  <si>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</si>
  <si>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</si>
  <si>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</si>
  <si>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</si>
  <si>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</si>
  <si>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</si>
  <si>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</si>
  <si>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</si>
  <si>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</si>
  <si>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</si>
  <si>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</si>
  <si>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</si>
  <si>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</si>
  <si>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</si>
  <si>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</si>
  <si>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</si>
  <si>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</si>
  <si>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</si>
  <si>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</si>
  <si>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</si>
  <si>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</si>
  <si>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</si>
  <si>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</si>
  <si>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</si>
  <si>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</si>
  <si>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</si>
  <si>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</si>
  <si>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</si>
  <si>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</si>
  <si>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</si>
  <si>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</si>
  <si>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</si>
  <si>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</si>
  <si>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</si>
  <si>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</si>
  <si>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</si>
  <si>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</si>
  <si>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</si>
  <si>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</si>
  <si>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</si>
  <si>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</si>
  <si>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</si>
  <si>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</si>
  <si>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</si>
  <si>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</si>
  <si>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</si>
  <si>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</si>
  <si>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</si>
  <si>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</si>
  <si>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</si>
  <si>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</si>
  <si>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</si>
  <si>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</si>
  <si>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</si>
  <si>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</si>
  <si>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</si>
  <si>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</si>
  <si>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</si>
  <si>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</si>
  <si>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</si>
  <si>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</si>
  <si>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</si>
  <si>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</si>
  <si>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</si>
  <si>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</si>
  <si>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</si>
  <si>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</si>
  <si>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</si>
  <si>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</si>
  <si>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</si>
  <si>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</si>
  <si>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</si>
  <si>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</si>
  <si>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</si>
  <si>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</si>
  <si>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</si>
  <si>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</si>
  <si>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</si>
  <si>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</si>
  <si>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</si>
  <si>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</si>
  <si>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</si>
  <si>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</si>
  <si>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</si>
  <si>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</si>
  <si>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</si>
  <si>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</si>
  <si>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</si>
  <si>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</si>
  <si>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</si>
  <si>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</si>
  <si>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</si>
  <si>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</si>
  <si>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</si>
  <si>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</si>
  <si>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</si>
  <si>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</si>
  <si>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</si>
  <si>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</si>
  <si>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</si>
  <si>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</si>
  <si>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</si>
  <si>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</si>
  <si>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</si>
  <si>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</si>
  <si>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</si>
  <si>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</si>
  <si>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</si>
  <si>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</si>
  <si>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</si>
  <si>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</si>
  <si>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</si>
  <si>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</si>
  <si>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</si>
  <si>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</si>
  <si>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</si>
  <si>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</si>
  <si>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</si>
  <si>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</si>
  <si>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</si>
  <si>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</si>
  <si>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</si>
  <si>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</si>
  <si>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</si>
  <si>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</si>
  <si>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</si>
  <si>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</si>
  <si>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</si>
  <si>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</si>
  <si>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</si>
  <si>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</si>
  <si>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</si>
  <si>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</si>
  <si>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</si>
  <si>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</si>
  <si>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</si>
  <si>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</si>
  <si>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</si>
  <si>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</si>
  <si>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</si>
  <si>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</si>
  <si>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</si>
  <si>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</si>
  <si>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</si>
  <si>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</si>
  <si>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</si>
  <si>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</si>
  <si>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</si>
  <si>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</si>
  <si>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</si>
  <si>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</si>
  <si>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</si>
  <si>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</si>
  <si>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</si>
  <si>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</si>
  <si>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</si>
  <si>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</si>
  <si>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</si>
  <si>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</si>
  <si>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</si>
  <si>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</si>
  <si>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</si>
  <si>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</si>
  <si>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</si>
  <si>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</si>
  <si>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</si>
  <si>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</si>
  <si>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</si>
  <si>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</si>
  <si>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</si>
  <si>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</si>
  <si>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</si>
  <si>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</si>
  <si>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</si>
  <si>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</si>
  <si>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</si>
  <si>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</si>
  <si>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</si>
  <si>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</si>
  <si>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</si>
  <si>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</si>
  <si>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</si>
  <si>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</si>
  <si>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</si>
  <si>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</si>
  <si>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</si>
  <si>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</si>
  <si>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</si>
  <si>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</si>
  <si>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</si>
  <si>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</si>
  <si>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</si>
  <si>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</si>
  <si>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</si>
  <si>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</si>
  <si>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</si>
  <si>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</si>
  <si>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</si>
  <si>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</si>
  <si>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</si>
  <si>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</si>
  <si>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</si>
  <si>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</si>
  <si>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</si>
  <si>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</si>
  <si>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</si>
  <si>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</si>
  <si>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</si>
  <si>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</si>
  <si>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</si>
  <si>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</si>
  <si>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</si>
  <si>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</si>
  <si>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</si>
  <si>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</si>
  <si>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</si>
  <si>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</si>
  <si>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</si>
  <si>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</si>
  <si>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</si>
  <si>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</si>
  <si>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</si>
  <si>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</si>
  <si>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</si>
  <si>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</si>
  <si>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</si>
  <si>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</si>
  <si>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</si>
  <si>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</si>
  <si>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</si>
  <si>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</si>
  <si>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</si>
  <si>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</si>
  <si>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</si>
  <si>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</si>
  <si>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</si>
  <si>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</si>
  <si>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</si>
  <si>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</si>
  <si>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</si>
  <si>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</si>
  <si>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</si>
  <si>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</si>
  <si>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</si>
  <si>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</si>
  <si>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</si>
  <si>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</si>
  <si>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</si>
  <si>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</si>
  <si>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</si>
  <si>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</si>
  <si>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</si>
  <si>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</si>
  <si>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</si>
  <si>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</si>
  <si>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</si>
  <si>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</si>
  <si>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</si>
  <si>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</si>
  <si>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</si>
  <si>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</si>
  <si>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</si>
  <si>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</si>
  <si>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</si>
  <si>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</si>
  <si>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</si>
  <si>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</si>
  <si>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</si>
  <si>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</si>
  <si>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</si>
  <si>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</si>
  <si>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</si>
  <si>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</si>
  <si>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</si>
  <si>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</si>
  <si>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</si>
  <si>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</si>
  <si>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</si>
  <si>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</si>
  <si>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</si>
  <si>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</si>
  <si>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</si>
  <si>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</si>
  <si>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</si>
  <si>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</si>
  <si>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</si>
  <si>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</si>
  <si>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</si>
  <si>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</si>
  <si>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</si>
  <si>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</si>
  <si>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</si>
  <si>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</si>
  <si>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</si>
  <si>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</si>
  <si>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</si>
  <si>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</si>
  <si>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</si>
  <si>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</si>
  <si>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</si>
  <si>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</si>
  <si>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</si>
  <si>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</si>
  <si>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</si>
  <si>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</si>
  <si>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</si>
  <si>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</si>
  <si>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</si>
  <si>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</si>
  <si>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</si>
  <si>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</si>
  <si>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</si>
  <si>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</si>
  <si>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</si>
  <si>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</si>
  <si>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</si>
  <si>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</si>
  <si>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</si>
  <si>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</si>
  <si>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</si>
  <si>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</si>
  <si>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</si>
  <si>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</si>
  <si>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</si>
  <si>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</si>
  <si>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</si>
  <si>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</si>
  <si>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</si>
  <si>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</si>
  <si>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</si>
  <si>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</si>
  <si>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</si>
  <si>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</si>
  <si>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</si>
  <si>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</si>
  <si>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</si>
  <si>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</si>
  <si>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</si>
  <si>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</si>
  <si>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</si>
  <si>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</si>
  <si>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</si>
  <si>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</si>
  <si>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</si>
  <si>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</si>
  <si>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</si>
  <si>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</si>
  <si>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</si>
  <si>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</si>
  <si>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</si>
  <si>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</si>
  <si>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</si>
  <si>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</si>
  <si>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</si>
  <si>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</si>
  <si>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</si>
  <si>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</si>
  <si>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</si>
  <si>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</si>
  <si>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</si>
  <si>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</si>
  <si>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</si>
  <si>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</si>
  <si>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</si>
  <si>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</si>
  <si>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</si>
  <si>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</si>
  <si>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</si>
  <si>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</si>
  <si>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</si>
  <si>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</si>
  <si>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</si>
  <si>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</si>
  <si>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</si>
  <si>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</si>
  <si>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</si>
  <si>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</si>
  <si>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</si>
  <si>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</si>
  <si>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</si>
  <si>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</si>
  <si>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</si>
  <si>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</si>
  <si>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</si>
  <si>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</si>
  <si>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</si>
  <si>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</si>
  <si>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</si>
  <si>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</si>
  <si>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</si>
  <si>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</si>
  <si>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</si>
  <si>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</si>
  <si>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</si>
  <si>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</si>
  <si>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</si>
  <si>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</si>
  <si>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</si>
  <si>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</si>
  <si>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</si>
  <si>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</si>
  <si>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</si>
  <si>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</si>
  <si>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</si>
  <si>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</si>
  <si>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</si>
  <si>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</si>
  <si>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</si>
  <si>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</si>
  <si>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</si>
  <si>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</si>
  <si>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</si>
  <si>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</si>
  <si>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</si>
  <si>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</si>
  <si>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</si>
  <si>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</si>
  <si>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</si>
  <si>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</si>
  <si>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</si>
  <si>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</si>
  <si>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</si>
  <si>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</si>
  <si>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</si>
  <si>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</si>
  <si>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</si>
  <si>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</si>
  <si>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</si>
  <si>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</si>
  <si>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</si>
  <si>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</si>
  <si>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</si>
  <si>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</si>
  <si>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</si>
  <si>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</si>
  <si>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</si>
  <si>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</si>
  <si>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</si>
  <si>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</si>
  <si>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</si>
  <si>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</si>
  <si>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</si>
  <si>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</si>
  <si>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</si>
  <si>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</si>
  <si>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</si>
  <si>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</si>
  <si>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</si>
  <si>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</si>
  <si>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</si>
  <si>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</si>
  <si>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</si>
  <si>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</si>
  <si>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</si>
  <si>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</si>
  <si>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</si>
  <si>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</si>
  <si>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</si>
  <si>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</si>
  <si>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</si>
  <si>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</si>
  <si>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</si>
  <si>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</si>
  <si>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</si>
  <si>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</si>
  <si>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</si>
  <si>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</si>
  <si>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</si>
  <si>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</si>
  <si>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</si>
  <si>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</si>
  <si>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</si>
  <si>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</si>
  <si>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</si>
  <si>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</si>
  <si>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</si>
  <si>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</si>
  <si>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</si>
  <si>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</si>
  <si>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</si>
  <si>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</si>
  <si>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</si>
  <si>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</si>
  <si>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</si>
  <si>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</si>
  <si>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</si>
  <si>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</si>
  <si>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</si>
  <si>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</si>
  <si>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</si>
  <si>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</si>
  <si>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</si>
  <si>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</si>
  <si>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</si>
  <si>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</si>
  <si>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</si>
  <si>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</si>
  <si>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</si>
  <si>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</si>
  <si>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</si>
  <si>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</si>
  <si>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</si>
  <si>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</si>
  <si>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</si>
  <si>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</si>
  <si>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</si>
  <si>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</si>
  <si>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</si>
  <si>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</si>
  <si>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</si>
  <si>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</si>
  <si>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</si>
  <si>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</si>
  <si>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</si>
  <si>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</si>
  <si>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</si>
  <si>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</si>
  <si>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</si>
  <si>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</si>
  <si>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</si>
  <si>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</si>
  <si>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</si>
  <si>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</si>
  <si>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</si>
  <si>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</si>
  <si>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</si>
  <si>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</si>
  <si>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</si>
  <si>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</si>
  <si>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</si>
  <si>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</si>
  <si>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</si>
  <si>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</si>
  <si>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</si>
  <si>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</si>
  <si>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</si>
  <si>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</si>
  <si>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</si>
  <si>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</si>
  <si>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</si>
  <si>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</si>
  <si>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</si>
  <si>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</si>
  <si>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</si>
  <si>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</si>
  <si>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</si>
  <si>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</si>
  <si>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</si>
  <si>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</si>
  <si>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</si>
  <si>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</si>
  <si>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</si>
  <si>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</si>
  <si>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</si>
  <si>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</si>
  <si>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</si>
  <si>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</si>
  <si>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</si>
  <si>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</si>
  <si>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</si>
  <si>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</si>
  <si>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</si>
  <si>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</si>
  <si>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</si>
  <si>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</si>
  <si>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</si>
  <si>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</si>
  <si>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</si>
  <si>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</si>
  <si>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</si>
  <si>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</si>
  <si>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</si>
  <si>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</si>
  <si>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</si>
  <si>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</si>
  <si>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</si>
  <si>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</si>
  <si>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</si>
  <si>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</si>
  <si>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</si>
  <si>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</si>
  <si>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</si>
  <si>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</si>
  <si>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</si>
  <si>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</si>
  <si>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</si>
  <si>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</si>
  <si>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</si>
  <si>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</si>
  <si>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</si>
  <si>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</si>
  <si>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</si>
  <si>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</si>
  <si>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</si>
  <si>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</si>
  <si>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</si>
  <si>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</si>
  <si>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</si>
  <si>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</si>
  <si>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</si>
  <si>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</si>
  <si>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</si>
  <si>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</si>
  <si>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</si>
  <si>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</si>
  <si>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</si>
  <si>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</si>
  <si>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</si>
  <si>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</si>
  <si>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</si>
  <si>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</si>
  <si>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</si>
  <si>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</si>
  <si>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</si>
  <si>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</si>
  <si>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</si>
  <si>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</si>
  <si>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</si>
  <si>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</si>
  <si>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</si>
  <si>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</si>
  <si>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</si>
  <si>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</si>
  <si>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</si>
  <si>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</si>
  <si>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</si>
  <si>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</si>
  <si>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</si>
  <si>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</si>
  <si>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</si>
  <si>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</si>
  <si>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</si>
  <si>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</si>
  <si>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</si>
  <si>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</si>
  <si>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</si>
  <si>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</si>
  <si>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</si>
  <si>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</si>
  <si>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</si>
  <si>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</si>
  <si>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</si>
  <si>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</si>
  <si>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</si>
  <si>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</si>
  <si>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</si>
  <si>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</si>
  <si>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</si>
  <si>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</si>
  <si>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</si>
  <si>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</si>
  <si>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</si>
  <si>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</si>
  <si>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</si>
  <si>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</si>
  <si>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</si>
  <si>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</si>
  <si>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</si>
  <si>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</si>
  <si>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</si>
  <si>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</si>
  <si>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</si>
  <si>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</si>
  <si>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</si>
  <si>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</si>
  <si>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</si>
  <si>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</si>
  <si>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</si>
  <si>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</si>
  <si>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</si>
  <si>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</si>
  <si>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</si>
  <si>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</si>
  <si>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</si>
  <si>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</si>
  <si>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</si>
  <si>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</si>
  <si>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</si>
  <si>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</si>
  <si>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</si>
  <si>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</si>
  <si>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</si>
  <si>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</si>
  <si>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</si>
  <si>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</si>
  <si>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</si>
  <si>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</si>
  <si>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</si>
  <si>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</si>
  <si>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</si>
  <si>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</si>
  <si>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</si>
  <si>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</si>
  <si>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</si>
  <si>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</si>
  <si>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</si>
  <si>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</si>
  <si>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</si>
  <si>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</si>
  <si>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</si>
  <si>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</si>
  <si>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</si>
  <si>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</si>
  <si>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</si>
  <si>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</si>
  <si>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</si>
  <si>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</si>
  <si>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</si>
  <si>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</si>
  <si>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</si>
  <si>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</si>
  <si>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</si>
  <si>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</si>
  <si>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</si>
  <si>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</si>
  <si>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</si>
  <si>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</si>
  <si>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</si>
  <si>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</si>
  <si>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</si>
  <si>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</si>
  <si>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</si>
  <si>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</si>
  <si>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</si>
  <si>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</si>
  <si>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</si>
  <si>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</si>
  <si>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</si>
  <si>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</si>
  <si>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</si>
  <si>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</si>
  <si>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</si>
  <si>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</si>
  <si>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</si>
  <si>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</si>
  <si>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</si>
  <si>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</si>
  <si>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</si>
  <si>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</si>
  <si>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</si>
  <si>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</si>
  <si>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</si>
  <si>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</si>
  <si>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</si>
  <si>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</si>
  <si>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</si>
  <si>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</si>
  <si>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</si>
  <si>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</si>
  <si>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</si>
  <si>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</si>
  <si>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</si>
  <si>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</si>
  <si>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</si>
  <si>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</si>
  <si>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</si>
  <si>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</si>
  <si>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</si>
  <si>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</si>
  <si>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</si>
  <si>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</si>
  <si>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</si>
  <si>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</si>
  <si>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</si>
  <si>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</si>
  <si>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</si>
  <si>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</si>
  <si>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</si>
  <si>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</si>
  <si>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</si>
  <si>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</si>
  <si>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</si>
  <si>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</si>
  <si>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</si>
  <si>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</si>
  <si>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</si>
  <si>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</si>
  <si>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</si>
  <si>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</si>
  <si>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</si>
  <si>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</si>
  <si>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</si>
  <si>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</si>
  <si>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</si>
  <si>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</si>
  <si>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</si>
  <si>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</si>
  <si>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</si>
  <si>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</si>
  <si>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</si>
  <si>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</si>
  <si>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</si>
  <si>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</si>
  <si>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</si>
  <si>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</si>
  <si>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</si>
  <si>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</si>
  <si>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</si>
  <si>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</si>
  <si>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</si>
  <si>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</si>
  <si>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</si>
  <si>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</si>
  <si>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</si>
  <si>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</si>
  <si>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</si>
  <si>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</si>
  <si>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</si>
  <si>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</si>
  <si>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</si>
  <si>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</si>
  <si>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</si>
  <si>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</si>
  <si>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</si>
  <si>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</si>
  <si>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</si>
  <si>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</si>
  <si>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</si>
  <si>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</si>
  <si>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</si>
  <si>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</si>
  <si>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</si>
  <si>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</si>
  <si>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</si>
  <si>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</si>
  <si>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</si>
  <si>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</si>
  <si>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</si>
  <si>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</si>
  <si>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</si>
  <si>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</si>
  <si>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</si>
  <si>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</si>
  <si>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</si>
  <si>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</si>
  <si>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</si>
  <si>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</si>
  <si>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</si>
  <si>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</si>
  <si>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</si>
  <si>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</si>
  <si>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</si>
  <si>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</si>
  <si>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</si>
  <si>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</si>
  <si>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</si>
  <si>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</si>
  <si>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</si>
  <si>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</si>
  <si>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</si>
  <si>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</si>
  <si>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</si>
  <si>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</si>
  <si>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</si>
  <si>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</si>
  <si>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</si>
  <si>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</si>
  <si>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</si>
  <si>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</si>
  <si>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</si>
  <si>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</si>
  <si>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</si>
  <si>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</si>
  <si>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</si>
  <si>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</si>
  <si>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</si>
  <si>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</si>
  <si>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</si>
  <si>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</si>
  <si>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</si>
  <si>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</si>
  <si>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</si>
  <si>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</si>
  <si>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</si>
  <si>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</si>
  <si>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</si>
  <si>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</si>
  <si>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</si>
  <si>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</si>
  <si>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</si>
  <si>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</si>
  <si>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</si>
  <si>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</si>
  <si>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</si>
  <si>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</si>
  <si>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</si>
  <si>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</si>
  <si>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</si>
  <si>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</si>
  <si>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</si>
  <si>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</si>
  <si>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</si>
  <si>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</si>
  <si>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</si>
  <si>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</si>
  <si>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</si>
  <si>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</si>
  <si>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</si>
  <si>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</si>
  <si>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</si>
  <si>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</si>
  <si>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</si>
  <si>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</si>
  <si>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</si>
  <si>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</si>
  <si>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</si>
  <si>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</si>
  <si>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</si>
  <si>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</si>
  <si>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</si>
  <si>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</si>
  <si>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</si>
  <si>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</si>
  <si>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</si>
  <si>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</si>
  <si>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</si>
  <si>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</si>
  <si>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</si>
  <si>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</si>
  <si>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</si>
  <si>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</si>
  <si>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</si>
  <si>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</si>
  <si>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</si>
  <si>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</si>
  <si>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</si>
  <si>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</si>
  <si>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</si>
  <si>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</si>
  <si>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</si>
  <si>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</si>
  <si>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</si>
  <si>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</si>
  <si>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</si>
  <si>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</si>
  <si>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</si>
  <si>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</si>
  <si>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</si>
  <si>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</si>
  <si>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</si>
  <si>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</si>
  <si>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</si>
  <si>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</si>
  <si>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</si>
  <si>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</si>
  <si>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</si>
  <si>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</si>
  <si>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</si>
  <si>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</si>
  <si>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</si>
  <si>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</si>
  <si>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</si>
  <si>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</si>
  <si>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</si>
  <si>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</si>
  <si>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</si>
  <si>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</si>
  <si>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</si>
  <si>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</si>
  <si>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</si>
  <si>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</si>
  <si>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</si>
  <si>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</si>
  <si>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</si>
  <si>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</si>
  <si>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</si>
  <si>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</si>
  <si>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</si>
  <si>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</si>
  <si>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</si>
  <si>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</si>
  <si>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</si>
  <si>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</si>
  <si>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</si>
  <si>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</si>
  <si>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</si>
  <si>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</si>
  <si>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</si>
  <si>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</si>
  <si>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</si>
  <si>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</si>
  <si>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</si>
  <si>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</si>
  <si>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</si>
  <si>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</si>
  <si>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</si>
  <si>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</si>
  <si>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</si>
  <si>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</si>
  <si>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</si>
  <si>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</si>
  <si>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</si>
  <si>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</si>
  <si>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</si>
  <si>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</si>
  <si>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</si>
  <si>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</si>
  <si>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</si>
  <si>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</si>
  <si>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</si>
  <si>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</si>
  <si>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</si>
  <si>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</si>
  <si>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</si>
  <si>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</si>
  <si>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</si>
  <si>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</si>
  <si>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</si>
  <si>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</si>
  <si>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</si>
  <si>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</si>
  <si>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</si>
  <si>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</si>
  <si>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</si>
  <si>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</si>
  <si>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</si>
  <si>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</si>
  <si>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</si>
  <si>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</si>
  <si>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</si>
  <si>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</si>
  <si>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</si>
  <si>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</si>
  <si>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</si>
  <si>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</si>
  <si>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</si>
  <si>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</si>
  <si>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</si>
  <si>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</si>
  <si>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</si>
  <si>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</si>
  <si>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</si>
  <si>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</si>
  <si>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</si>
  <si>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</si>
  <si>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</si>
  <si>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</si>
  <si>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</si>
  <si>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</si>
  <si>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</si>
  <si>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</si>
  <si>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</si>
  <si>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</si>
  <si>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</si>
  <si>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</si>
  <si>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</si>
  <si>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</si>
  <si>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</si>
  <si>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</si>
  <si>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</si>
  <si>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</si>
  <si>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</si>
  <si>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</si>
  <si>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</si>
  <si>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</si>
  <si>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</si>
  <si>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</si>
  <si>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</si>
  <si>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</si>
  <si>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</si>
  <si>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</si>
  <si>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</si>
  <si>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</si>
  <si>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</si>
  <si>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</si>
  <si>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</si>
  <si>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</si>
  <si>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</si>
  <si>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</si>
  <si>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</si>
  <si>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</si>
  <si>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</si>
  <si>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</si>
  <si>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</si>
  <si>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</si>
  <si>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</si>
  <si>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</si>
  <si>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</si>
  <si>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</si>
  <si>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</si>
  <si>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</si>
  <si>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</si>
  <si>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</si>
  <si>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</si>
  <si>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</si>
  <si>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</si>
  <si>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</si>
  <si>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</si>
  <si>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</si>
  <si>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</si>
  <si>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</si>
  <si>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</si>
  <si>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</si>
  <si>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</si>
  <si>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</si>
  <si>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</si>
  <si>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</si>
  <si>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</si>
  <si>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</si>
  <si>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</si>
  <si>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</si>
  <si>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</si>
  <si>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</si>
  <si>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</si>
  <si>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</si>
  <si>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</si>
  <si>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</si>
  <si>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</si>
  <si>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</si>
  <si>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</si>
  <si>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</si>
  <si>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</si>
  <si>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</si>
  <si>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</si>
  <si>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</si>
  <si>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</si>
  <si>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</si>
  <si>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</si>
  <si>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</si>
  <si>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</si>
  <si>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</si>
  <si>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</si>
  <si>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</si>
  <si>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</si>
  <si>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</si>
  <si>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</si>
  <si>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</si>
  <si>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</si>
  <si>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</si>
  <si>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</si>
  <si>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</si>
  <si>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</si>
  <si>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</si>
  <si>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</si>
  <si>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</si>
  <si>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</si>
  <si>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</si>
  <si>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</si>
  <si>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</si>
  <si>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</si>
  <si>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</si>
  <si>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</si>
  <si>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</si>
  <si>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</si>
  <si>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</si>
  <si>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</si>
  <si>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</si>
  <si>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</si>
  <si>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</si>
  <si>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</si>
  <si>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</si>
  <si>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</si>
  <si>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</si>
  <si>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</si>
  <si>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</si>
  <si>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</si>
  <si>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</si>
  <si>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</si>
  <si>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</si>
  <si>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</si>
  <si>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</si>
  <si>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</si>
  <si>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</si>
  <si>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</si>
  <si>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</si>
  <si>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</si>
  <si>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</si>
  <si>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</si>
  <si>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</si>
  <si>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</si>
  <si>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</si>
  <si>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</si>
  <si>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</si>
  <si>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</si>
  <si>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</si>
  <si>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</si>
  <si>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</si>
  <si>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</si>
  <si>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</si>
  <si>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</si>
  <si>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</si>
  <si>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</si>
  <si>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</si>
  <si>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</si>
  <si>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</si>
  <si>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</si>
  <si>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</si>
  <si>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</si>
  <si>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</si>
  <si>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</si>
  <si>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</si>
  <si>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</si>
  <si>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</si>
  <si>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</si>
  <si>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</si>
  <si>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</si>
  <si>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</si>
  <si>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</si>
  <si>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</si>
  <si>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</si>
  <si>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</si>
  <si>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</si>
  <si>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</si>
  <si>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</si>
  <si>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</si>
  <si>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</si>
  <si>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</si>
  <si>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</si>
  <si>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</si>
  <si>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</si>
  <si>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</si>
  <si>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</si>
  <si>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</si>
  <si>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</si>
  <si>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</si>
  <si>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</si>
  <si>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</si>
  <si>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</si>
  <si>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</si>
  <si>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</si>
  <si>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</si>
  <si>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</si>
  <si>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</si>
  <si>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</si>
  <si>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</si>
  <si>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</si>
  <si>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</si>
  <si>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</si>
  <si>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</si>
  <si>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</si>
  <si>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</si>
  <si>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</si>
  <si>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</si>
  <si>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</si>
  <si>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</si>
  <si>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</si>
  <si>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</si>
  <si>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</si>
  <si>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</si>
  <si>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</si>
  <si>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</si>
  <si>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</si>
  <si>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</si>
  <si>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</si>
  <si>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</si>
  <si>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</si>
  <si>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</si>
  <si>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</si>
  <si>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</si>
  <si>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</si>
  <si>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</si>
  <si>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</si>
  <si>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</si>
  <si>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</si>
  <si>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</si>
  <si>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</si>
  <si>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</si>
  <si>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</si>
  <si>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</si>
  <si>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</si>
  <si>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</si>
  <si>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</si>
  <si>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</si>
  <si>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</si>
  <si>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</si>
  <si>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</si>
  <si>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</si>
  <si>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</si>
  <si>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</si>
  <si>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</si>
  <si>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</si>
  <si>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</si>
  <si>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</si>
  <si>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</si>
  <si>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</si>
  <si>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</si>
  <si>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</si>
  <si>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</si>
  <si>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</si>
  <si>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</si>
  <si>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</si>
  <si>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</si>
  <si>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</si>
  <si>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</si>
  <si>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</si>
  <si>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</si>
  <si>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</si>
  <si>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</si>
  <si>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</si>
  <si>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</si>
  <si>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</si>
  <si>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</si>
  <si>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</si>
  <si>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</si>
  <si>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</si>
  <si>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</si>
  <si>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</si>
  <si>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</si>
  <si>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</si>
  <si>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</si>
  <si>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</si>
  <si>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</si>
  <si>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</si>
  <si>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</si>
  <si>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</si>
  <si>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</si>
  <si>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</si>
  <si>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</si>
  <si>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</si>
  <si>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</si>
  <si>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</si>
  <si>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</si>
  <si>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</si>
  <si>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</si>
  <si>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</si>
  <si>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</si>
  <si>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</si>
  <si>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</si>
  <si>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</si>
  <si>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</si>
  <si>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</si>
  <si>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</si>
  <si>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</si>
  <si>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</si>
  <si>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</si>
  <si>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</si>
  <si>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</si>
  <si>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</si>
  <si>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</si>
  <si>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</si>
  <si>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</si>
  <si>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</si>
  <si>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</si>
  <si>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</si>
  <si>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</si>
  <si>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</si>
  <si>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</si>
  <si>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</si>
  <si>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</si>
  <si>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</si>
  <si>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</si>
  <si>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</si>
  <si>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</si>
  <si>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</si>
  <si>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</si>
  <si>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</si>
  <si>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</si>
  <si>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</si>
  <si>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</si>
  <si>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</si>
  <si>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</si>
  <si>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</si>
  <si>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</si>
  <si>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</si>
  <si>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</si>
  <si>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</si>
  <si>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</si>
  <si>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</si>
  <si>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</si>
  <si>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</si>
  <si>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</si>
  <si>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</si>
  <si>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</si>
  <si>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</si>
  <si>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</si>
  <si>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</si>
  <si>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</si>
  <si>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</si>
  <si>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</si>
  <si>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</si>
  <si>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</si>
  <si>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</si>
  <si>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</si>
  <si>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</si>
  <si>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</si>
  <si>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</si>
  <si>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</si>
  <si>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</si>
  <si>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</si>
  <si>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</si>
  <si>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</si>
  <si>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</si>
  <si>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</si>
  <si>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</si>
  <si>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</si>
  <si>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</si>
  <si>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</si>
  <si>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</si>
  <si>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</si>
  <si>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</si>
  <si>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</si>
  <si>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</si>
  <si>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</si>
  <si>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</si>
  <si>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</si>
  <si>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</si>
  <si>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</si>
  <si>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</si>
  <si>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</si>
  <si>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</si>
  <si>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</si>
  <si>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</si>
  <si>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</si>
  <si>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</si>
  <si>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</si>
  <si>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</si>
  <si>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</si>
  <si>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</si>
  <si>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</si>
  <si>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</si>
  <si>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</si>
  <si>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</si>
  <si>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</si>
  <si>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</si>
  <si>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</si>
  <si>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</si>
  <si>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</si>
  <si>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</si>
  <si>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</si>
  <si>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</si>
  <si>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</si>
  <si>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</si>
  <si>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</si>
  <si>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</si>
  <si>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</si>
  <si>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</si>
  <si>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</si>
  <si>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</si>
  <si>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</si>
  <si>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</si>
  <si>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</si>
  <si>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</si>
  <si>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</si>
  <si>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</si>
  <si>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</si>
  <si>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</si>
  <si>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</si>
  <si>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</si>
  <si>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</si>
  <si>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</si>
  <si>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</si>
  <si>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</si>
  <si>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</si>
  <si>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</si>
  <si>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</si>
  <si>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</si>
  <si>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</si>
  <si>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</si>
  <si>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</si>
  <si>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</si>
  <si>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</si>
  <si>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</si>
  <si>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</si>
  <si>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</si>
  <si>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</si>
  <si>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</si>
  <si>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</si>
  <si>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</si>
  <si>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</si>
  <si>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</si>
  <si>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</si>
  <si>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</si>
  <si>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</si>
  <si>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</si>
  <si>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</si>
  <si>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</si>
  <si>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</si>
  <si>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</si>
  <si>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</si>
  <si>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</si>
  <si>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</si>
  <si>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</si>
  <si>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</si>
  <si>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</si>
  <si>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</si>
  <si>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</si>
  <si>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</si>
  <si>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</si>
  <si>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</si>
  <si>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</si>
  <si>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</si>
  <si>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</si>
  <si>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</si>
  <si>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</si>
  <si>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</si>
  <si>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</si>
  <si>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</si>
  <si>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</si>
  <si>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</si>
  <si>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</si>
  <si>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</si>
  <si>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</si>
  <si>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</si>
  <si>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</si>
  <si>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</si>
  <si>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</si>
  <si>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</si>
  <si>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</si>
  <si>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</si>
  <si>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</si>
  <si>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</si>
  <si>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</si>
  <si>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</si>
  <si>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</si>
  <si>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</si>
  <si>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</si>
  <si>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</si>
  <si>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</si>
  <si>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</si>
  <si>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</si>
  <si>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</si>
  <si>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</si>
  <si>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</si>
  <si>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</si>
  <si>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</si>
  <si>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</si>
  <si>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</si>
  <si>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</si>
  <si>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</si>
  <si>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</si>
  <si>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</si>
  <si>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</si>
  <si>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</si>
  <si>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</si>
  <si>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</si>
  <si>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</si>
  <si>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</si>
  <si>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</si>
  <si>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</si>
  <si>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</si>
  <si>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</si>
  <si>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</si>
  <si>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</si>
  <si>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</si>
  <si>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</si>
  <si>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</si>
  <si>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</si>
  <si>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</si>
  <si>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</si>
  <si>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</si>
  <si>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</si>
  <si>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</si>
  <si>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</si>
  <si>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</si>
  <si>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</si>
  <si>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</si>
  <si>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</si>
  <si>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</si>
  <si>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</si>
  <si>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</si>
  <si>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</si>
  <si>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</si>
  <si>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</si>
  <si>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</si>
  <si>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</si>
  <si>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</si>
  <si>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</si>
  <si>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</si>
  <si>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</si>
  <si>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</si>
  <si>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</si>
  <si>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</si>
  <si>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</si>
  <si>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</si>
  <si>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</si>
  <si>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</si>
  <si>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</si>
  <si>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</si>
  <si>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</si>
  <si>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</si>
  <si>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</si>
  <si>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</si>
  <si>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</si>
  <si>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</si>
  <si>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</si>
  <si>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</si>
  <si>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</si>
  <si>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</si>
  <si>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</si>
  <si>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</si>
  <si>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</si>
  <si>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</si>
  <si>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</si>
  <si>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</si>
  <si>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</si>
  <si>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</si>
  <si>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</si>
  <si>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</si>
  <si>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</si>
  <si>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</si>
  <si>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</si>
  <si>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</si>
  <si>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</si>
  <si>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</si>
  <si>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</si>
  <si>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</si>
  <si>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</si>
  <si>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</si>
  <si>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</si>
  <si>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</si>
  <si>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</si>
  <si>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</si>
  <si>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</si>
  <si>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</si>
  <si>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</si>
  <si>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</si>
  <si>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</si>
  <si>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</si>
  <si>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</si>
  <si>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</si>
  <si>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</si>
  <si>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</si>
  <si>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</si>
  <si>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</si>
  <si>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</si>
  <si>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</si>
  <si>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</si>
  <si>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</si>
  <si>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</si>
  <si>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</si>
  <si>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</si>
  <si>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</si>
  <si>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</si>
  <si>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</si>
  <si>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</si>
  <si>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</si>
  <si>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</si>
  <si>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</si>
  <si>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</si>
  <si>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</si>
  <si>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</si>
  <si>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</si>
  <si>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</si>
  <si>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</si>
  <si>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</si>
  <si>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</si>
  <si>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</si>
  <si>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</si>
  <si>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</si>
  <si>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</si>
  <si>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</si>
  <si>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</si>
  <si>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</si>
  <si>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</si>
  <si>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</si>
  <si>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</si>
  <si>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</si>
  <si>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</si>
  <si>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</si>
  <si>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</si>
  <si>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</si>
  <si>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</si>
  <si>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</si>
  <si>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</si>
  <si>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</si>
  <si>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</si>
  <si>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</si>
  <si>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</si>
  <si>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</si>
  <si>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</si>
  <si>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</si>
  <si>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</si>
  <si>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</si>
  <si>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</si>
  <si>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</si>
  <si>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</si>
  <si>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</si>
  <si>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</si>
  <si>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</si>
  <si>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</si>
  <si>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</si>
  <si>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</si>
  <si>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</si>
  <si>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</si>
  <si>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</si>
  <si>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</si>
  <si>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</si>
  <si>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</si>
  <si>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</si>
  <si>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</si>
  <si>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</si>
  <si>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</si>
  <si>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</si>
  <si>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</si>
  <si>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</si>
  <si>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</si>
  <si>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</si>
  <si>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</si>
  <si>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</si>
  <si>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</si>
  <si>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</si>
  <si>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</si>
  <si>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</si>
  <si>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</si>
  <si>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</si>
  <si>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</si>
  <si>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</si>
  <si>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</si>
  <si>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</si>
  <si>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</si>
  <si>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</si>
  <si>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</si>
  <si>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</si>
  <si>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</si>
  <si>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</si>
  <si>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</si>
  <si>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</si>
  <si>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</si>
  <si>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</si>
  <si>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</si>
  <si>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</si>
  <si>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</si>
  <si>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</si>
  <si>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</si>
  <si>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</si>
  <si>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</si>
  <si>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</si>
  <si>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</si>
  <si>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</si>
  <si>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</si>
  <si>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</si>
  <si>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</si>
  <si>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</si>
  <si>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</si>
  <si>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</si>
  <si>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</si>
  <si>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</si>
  <si>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</si>
  <si>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</si>
  <si>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</si>
  <si>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</si>
  <si>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</si>
  <si>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</si>
  <si>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</si>
  <si>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</si>
  <si>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</si>
  <si>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</si>
  <si>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</si>
  <si>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</si>
  <si>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</si>
  <si>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</si>
  <si>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</si>
  <si>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</si>
  <si>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</si>
  <si>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</si>
  <si>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</si>
  <si>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</si>
  <si>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</si>
  <si>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</si>
  <si>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</si>
  <si>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</si>
  <si>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</si>
  <si>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</si>
  <si>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</si>
  <si>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</si>
  <si>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</si>
  <si>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</si>
  <si>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</si>
  <si>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</si>
  <si>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</si>
  <si>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</si>
  <si>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</si>
  <si>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</si>
  <si>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</si>
  <si>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</si>
  <si>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</si>
  <si>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</si>
  <si>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</si>
  <si>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</si>
  <si>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</si>
  <si>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</si>
  <si>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</si>
  <si>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</si>
  <si>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</si>
  <si>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</si>
  <si>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</si>
  <si>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</si>
  <si>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</si>
  <si>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</si>
  <si>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</si>
  <si>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</si>
  <si>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</si>
  <si>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</si>
  <si>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</si>
  <si>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</si>
  <si>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</si>
  <si>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</si>
  <si>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</si>
  <si>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</si>
  <si>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</si>
  <si>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</si>
  <si>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</si>
  <si>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</si>
  <si>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</si>
  <si>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</si>
  <si>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</si>
  <si>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</si>
  <si>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</si>
  <si>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</si>
  <si>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</si>
  <si>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</si>
  <si>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</si>
  <si>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</si>
  <si>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</si>
  <si>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</si>
  <si>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</si>
  <si>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</si>
  <si>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</si>
  <si>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</si>
  <si>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</si>
  <si>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</si>
  <si>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</si>
  <si>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</si>
  <si>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</si>
  <si>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</si>
  <si>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</si>
  <si>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</si>
  <si>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</si>
  <si>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</si>
  <si>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</si>
  <si>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</si>
  <si>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</si>
  <si>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</si>
  <si>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</si>
  <si>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</si>
  <si>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</si>
  <si>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</si>
  <si>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</si>
  <si>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</si>
  <si>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</si>
  <si>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</si>
  <si>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</si>
  <si>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</si>
  <si>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</si>
  <si>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</si>
  <si>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</si>
  <si>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</si>
  <si>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</si>
  <si>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</si>
  <si>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</si>
  <si>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</si>
  <si>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</si>
  <si>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</si>
  <si>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</si>
  <si>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</si>
  <si>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</si>
  <si>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</si>
  <si>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</si>
  <si>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</si>
  <si>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</si>
  <si>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</si>
  <si>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</si>
  <si>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</si>
  <si>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</si>
  <si>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</si>
  <si>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</si>
  <si>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</si>
  <si>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</si>
  <si>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</si>
  <si>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</si>
  <si>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</si>
  <si>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</si>
  <si>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</si>
  <si>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</si>
  <si>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</si>
  <si>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</si>
  <si>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</si>
  <si>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</si>
  <si>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</si>
  <si>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</si>
  <si>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</si>
  <si>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</si>
  <si>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</si>
  <si>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</si>
  <si>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</si>
  <si>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</si>
  <si>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</si>
  <si>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</si>
  <si>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</si>
  <si>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</si>
  <si>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</si>
  <si>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</si>
  <si>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</si>
  <si>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</si>
  <si>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</si>
  <si>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</si>
  <si>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</si>
  <si>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</si>
  <si>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</si>
  <si>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</si>
  <si>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</si>
  <si>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</si>
  <si>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</si>
  <si>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</si>
  <si>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</si>
  <si>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</si>
  <si>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</si>
  <si>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</si>
  <si>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</si>
  <si>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</si>
  <si>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</si>
  <si>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</si>
  <si>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</si>
  <si>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</si>
  <si>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</si>
  <si>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</si>
  <si>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</si>
  <si>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</si>
  <si>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</si>
  <si>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</si>
  <si>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</si>
  <si>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</si>
  <si>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</si>
  <si>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</si>
  <si>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</si>
  <si>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</si>
  <si>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</si>
  <si>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</si>
  <si>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</si>
  <si>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</si>
  <si>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</si>
  <si>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</si>
  <si>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</si>
  <si>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</si>
  <si>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</si>
  <si>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</si>
  <si>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</si>
  <si>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</si>
  <si>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</si>
  <si>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</si>
  <si>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</si>
  <si>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</si>
  <si>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</si>
  <si>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</si>
  <si>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</si>
  <si>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</si>
  <si>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</si>
  <si>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</si>
  <si>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</si>
  <si>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</si>
  <si>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</si>
  <si>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</si>
  <si>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</si>
  <si>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</si>
  <si>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</si>
  <si>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</si>
  <si>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</si>
  <si>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</si>
  <si>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</si>
  <si>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</si>
  <si>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</si>
  <si>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</si>
  <si>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</si>
  <si>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</si>
  <si>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</si>
  <si>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</si>
  <si>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</si>
  <si>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</si>
  <si>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</si>
  <si>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</si>
  <si>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</si>
  <si>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</si>
  <si>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</si>
  <si>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</si>
  <si>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</si>
  <si>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</si>
  <si>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</si>
  <si>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</si>
  <si>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</si>
  <si>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</si>
  <si>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</si>
  <si>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</si>
  <si>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</si>
  <si>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</si>
  <si>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</si>
  <si>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</si>
  <si>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</si>
  <si>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</si>
  <si>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</si>
  <si>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</si>
  <si>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</si>
  <si>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</si>
  <si>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</si>
  <si>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</si>
  <si>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</si>
  <si>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</si>
  <si>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</si>
  <si>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</si>
  <si>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</si>
  <si>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</si>
  <si>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</si>
  <si>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</si>
  <si>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</si>
  <si>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</si>
  <si>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</si>
  <si>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</si>
  <si>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</si>
  <si>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</si>
  <si>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</si>
  <si>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</si>
  <si>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</si>
  <si>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</si>
  <si>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</si>
  <si>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</si>
  <si>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</si>
  <si>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</si>
  <si>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</si>
  <si>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</si>
  <si>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</si>
  <si>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</si>
  <si>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</si>
  <si>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</si>
  <si>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</si>
  <si>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</si>
  <si>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</si>
  <si>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</si>
  <si>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</si>
  <si>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</si>
  <si>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</si>
  <si>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</si>
  <si>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</si>
  <si>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</si>
  <si>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</si>
  <si>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</si>
  <si>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</si>
  <si>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</si>
  <si>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</si>
  <si>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</si>
  <si>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</si>
  <si>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</si>
  <si>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</si>
  <si>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</si>
  <si>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</si>
  <si>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</si>
  <si>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</si>
  <si>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</si>
  <si>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</si>
  <si>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</si>
  <si>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</si>
  <si>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</si>
  <si>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</si>
  <si>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</si>
  <si>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</si>
  <si>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</si>
  <si>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</si>
  <si>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</si>
  <si>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</si>
  <si>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</si>
  <si>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</si>
  <si>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</si>
  <si>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</si>
  <si>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</si>
  <si>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</si>
  <si>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</si>
  <si>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</si>
  <si>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</si>
  <si>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</si>
  <si>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</si>
  <si>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</si>
  <si>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</si>
  <si>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</si>
  <si>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</si>
  <si>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</si>
  <si>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</si>
  <si>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</si>
  <si>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</si>
  <si>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</si>
  <si>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</si>
  <si>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</si>
  <si>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</si>
  <si>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</si>
  <si>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</si>
  <si>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</si>
  <si>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</si>
  <si>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</si>
  <si>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</si>
  <si>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</si>
  <si>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</si>
  <si>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</si>
  <si>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</si>
  <si>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</si>
  <si>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</si>
  <si>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</si>
  <si>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</si>
  <si>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</si>
  <si>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</si>
  <si>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</si>
  <si>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</si>
  <si>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</si>
  <si>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</si>
  <si>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</si>
  <si>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</si>
  <si>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</si>
  <si>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</si>
  <si>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</si>
  <si>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</si>
  <si>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</si>
  <si>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</si>
  <si>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</si>
  <si>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</si>
  <si>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</si>
  <si>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</si>
  <si>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</si>
  <si>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</si>
  <si>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</si>
  <si>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</si>
  <si>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</si>
  <si>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</si>
  <si>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</si>
  <si>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</si>
  <si>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</si>
  <si>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</si>
  <si>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</si>
  <si>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</si>
  <si>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</si>
  <si>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</si>
  <si>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</si>
  <si>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</si>
  <si>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</si>
  <si>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</si>
  <si>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</si>
  <si>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</si>
  <si>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</si>
  <si>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</si>
  <si>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</si>
  <si>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</si>
  <si>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</si>
  <si>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</si>
  <si>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</si>
  <si>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</si>
  <si>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</si>
  <si>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</si>
  <si>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</si>
  <si>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</si>
  <si>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</si>
  <si>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</si>
  <si>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</si>
  <si>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</si>
  <si>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</si>
  <si>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</si>
  <si>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</si>
  <si>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</si>
  <si>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</si>
  <si>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</si>
  <si>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</si>
  <si>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</si>
  <si>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</si>
  <si>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</si>
  <si>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</si>
  <si>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</si>
  <si>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</si>
  <si>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</si>
  <si>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</si>
  <si>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</si>
  <si>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</si>
  <si>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</si>
  <si>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</si>
  <si>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</si>
  <si>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</si>
  <si>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</si>
  <si>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</si>
  <si>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</si>
  <si>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</si>
  <si>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</si>
  <si>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</si>
  <si>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</si>
  <si>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</si>
  <si>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</si>
  <si>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</si>
  <si>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</si>
  <si>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</si>
  <si>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</si>
  <si>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</si>
  <si>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</si>
  <si>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</si>
  <si>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</si>
  <si>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</si>
  <si>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</si>
  <si>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</si>
  <si>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</si>
  <si>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</si>
  <si>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</si>
  <si>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</si>
  <si>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</si>
  <si>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</si>
  <si>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</si>
  <si>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</si>
  <si>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</si>
  <si>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</si>
  <si>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</si>
  <si>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</si>
  <si>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</si>
  <si>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</si>
  <si>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</si>
  <si>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</si>
  <si>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</si>
  <si>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</si>
  <si>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</si>
  <si>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</si>
  <si>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</si>
  <si>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</si>
  <si>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</si>
  <si>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</si>
  <si>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</si>
  <si>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</si>
  <si>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</si>
  <si>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</si>
  <si>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</si>
  <si>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</si>
  <si>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</si>
  <si>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</si>
  <si>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</si>
  <si>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</si>
  <si>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</si>
  <si>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</si>
  <si>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</si>
  <si>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</si>
  <si>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</si>
  <si>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</si>
  <si>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</si>
  <si>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</si>
  <si>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</si>
  <si>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</si>
  <si>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</si>
  <si>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</si>
  <si>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</si>
  <si>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</si>
  <si>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</si>
  <si>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</si>
  <si>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</si>
  <si>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</si>
  <si>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</si>
  <si>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</si>
  <si>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</si>
  <si>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</si>
  <si>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</si>
  <si>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</si>
  <si>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</si>
  <si>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</si>
  <si>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</si>
  <si>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</si>
  <si>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</si>
  <si>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</si>
  <si>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</si>
  <si>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</si>
  <si>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</si>
  <si>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</si>
  <si>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</si>
  <si>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</si>
  <si>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</si>
  <si>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</si>
  <si>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</si>
  <si>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</si>
  <si>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</si>
  <si>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</si>
  <si>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</si>
  <si>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</si>
  <si>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</si>
  <si>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</si>
  <si>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</si>
  <si>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</si>
  <si>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</si>
  <si>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</si>
  <si>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</si>
  <si>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</si>
  <si>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</si>
  <si>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</si>
  <si>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</si>
  <si>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</si>
  <si>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</si>
  <si>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</si>
  <si>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</si>
  <si>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</si>
  <si>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</si>
  <si>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</si>
  <si>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</si>
  <si>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</si>
  <si>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</si>
  <si>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</si>
  <si>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</si>
  <si>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</si>
  <si>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</si>
  <si>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</si>
  <si>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</si>
  <si>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</si>
  <si>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</si>
  <si>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</si>
  <si>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</si>
  <si>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</si>
  <si>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</si>
  <si>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</si>
  <si>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</si>
  <si>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</si>
  <si>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</si>
  <si>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</si>
  <si>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</si>
  <si>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</si>
  <si>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</si>
  <si>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</si>
  <si>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</si>
  <si>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</si>
  <si>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</si>
  <si>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</si>
  <si>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</si>
  <si>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</si>
  <si>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</si>
  <si>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</si>
  <si>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</si>
  <si>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</si>
  <si>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</si>
  <si>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</si>
  <si>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</si>
  <si>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</si>
  <si>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</si>
  <si>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</si>
  <si>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</si>
  <si>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</si>
  <si>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</si>
  <si>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</si>
  <si>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</si>
  <si>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</si>
  <si>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</si>
  <si>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</si>
  <si>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</si>
  <si>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</si>
  <si>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</si>
  <si>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</si>
  <si>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</si>
  <si>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</si>
  <si>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</si>
  <si>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</si>
  <si>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</si>
  <si>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</si>
  <si>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</si>
  <si>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</si>
  <si>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</si>
  <si>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</si>
  <si>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</si>
  <si>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</si>
  <si>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</si>
  <si>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</si>
  <si>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</si>
  <si>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</si>
  <si>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</si>
  <si>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</si>
  <si>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</si>
  <si>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</si>
  <si>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</si>
  <si>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</si>
  <si>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</si>
  <si>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</si>
  <si>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</si>
  <si>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</si>
  <si>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</si>
  <si>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</si>
  <si>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</si>
  <si>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</si>
  <si>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</si>
  <si>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</si>
  <si>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</si>
  <si>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</si>
  <si>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</si>
  <si>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</si>
  <si>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</si>
  <si>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</si>
  <si>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</si>
  <si>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</si>
  <si>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</si>
  <si>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</si>
  <si>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</si>
  <si>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</si>
  <si>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</si>
  <si>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</si>
  <si>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</si>
  <si>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</si>
  <si>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</si>
  <si>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</si>
  <si>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</si>
  <si>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</si>
  <si>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</si>
  <si>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</si>
  <si>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</si>
  <si>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</si>
  <si>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</si>
  <si>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</si>
  <si>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</si>
  <si>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</si>
  <si>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</si>
  <si>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</si>
  <si>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</si>
  <si>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</si>
  <si>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</si>
  <si>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</si>
  <si>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</si>
  <si>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</si>
  <si>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</si>
  <si>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</si>
  <si>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</si>
  <si>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</si>
  <si>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</si>
  <si>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</si>
  <si>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</si>
  <si>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</si>
  <si>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</si>
  <si>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</si>
  <si>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</si>
  <si>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</si>
  <si>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</si>
  <si>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</si>
  <si>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</si>
  <si>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</si>
  <si>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</si>
  <si>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</si>
  <si>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</si>
  <si>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</si>
  <si>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</si>
  <si>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</si>
  <si>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</si>
  <si>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</si>
  <si>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</si>
  <si>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</si>
  <si>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</si>
  <si>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</si>
  <si>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</si>
  <si>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</si>
  <si>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</si>
  <si>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</si>
  <si>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</si>
  <si>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</si>
  <si>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</si>
  <si>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</si>
  <si>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</si>
  <si>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</si>
  <si>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</si>
  <si>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</si>
  <si>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</si>
  <si>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</si>
  <si>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</si>
  <si>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</si>
  <si>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</si>
  <si>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</si>
  <si>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</si>
  <si>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</si>
  <si>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</si>
  <si>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</si>
  <si>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</si>
  <si>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</si>
  <si>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</si>
  <si>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</si>
  <si>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</si>
  <si>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</si>
  <si>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</si>
  <si>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</si>
  <si>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</si>
  <si>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</si>
  <si>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</si>
  <si>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</si>
  <si>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</si>
  <si>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</si>
  <si>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</si>
  <si>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</si>
  <si>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</si>
  <si>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</si>
  <si>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</si>
  <si>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</si>
  <si>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</si>
  <si>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</si>
  <si>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</si>
  <si>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</si>
  <si>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</si>
  <si>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</si>
  <si>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</si>
  <si>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</si>
  <si>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</si>
  <si>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</si>
  <si>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</si>
  <si>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</si>
  <si>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</si>
  <si>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</si>
  <si>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</si>
  <si>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</si>
  <si>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</si>
  <si>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</si>
  <si>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</si>
  <si>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</si>
  <si>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</si>
  <si>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</si>
  <si>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</si>
  <si>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</si>
  <si>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</si>
  <si>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</si>
  <si>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</si>
  <si>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</si>
  <si>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</si>
  <si>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</si>
  <si>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</si>
  <si>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</si>
  <si>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</si>
  <si>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</si>
  <si>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</si>
  <si>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</si>
  <si>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</si>
  <si>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</si>
  <si>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</si>
  <si>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</si>
  <si>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</si>
  <si>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</si>
  <si>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</si>
  <si>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</si>
  <si>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</si>
  <si>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</si>
  <si>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</si>
  <si>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</si>
  <si>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</si>
  <si>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</si>
  <si>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</si>
  <si>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</si>
  <si>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</si>
  <si>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</si>
  <si>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</si>
  <si>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</si>
  <si>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</si>
  <si>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</si>
  <si>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</si>
  <si>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</si>
  <si>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</si>
  <si>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</si>
  <si>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</si>
  <si>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</si>
  <si>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</si>
  <si>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</si>
  <si>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</si>
  <si>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</si>
  <si>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</si>
  <si>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</si>
  <si>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</si>
  <si>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</si>
  <si>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</si>
  <si>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</si>
  <si>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</si>
  <si>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</si>
  <si>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</si>
  <si>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</si>
  <si>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</si>
  <si>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</si>
  <si>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</si>
  <si>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</si>
  <si>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</si>
  <si>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</si>
  <si>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</si>
  <si>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</si>
  <si>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</si>
  <si>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</si>
  <si>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</si>
  <si>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</si>
  <si>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</si>
  <si>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</si>
  <si>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</si>
  <si>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</si>
  <si>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</si>
  <si>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</si>
  <si>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</si>
  <si>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</si>
  <si>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</si>
  <si>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</si>
  <si>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</si>
  <si>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</si>
  <si>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</si>
  <si>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</si>
  <si>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</si>
  <si>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</si>
  <si>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</si>
  <si>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</si>
  <si>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</si>
  <si>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</si>
  <si>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</si>
  <si>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</si>
  <si>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</si>
  <si>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</si>
  <si>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</si>
  <si>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</si>
  <si>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</si>
  <si>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</si>
  <si>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</si>
  <si>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</si>
  <si>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</si>
  <si>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</si>
  <si>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</si>
  <si>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</si>
  <si>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</si>
  <si>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</si>
  <si>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</si>
  <si>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</si>
  <si>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</si>
  <si>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</si>
  <si>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</si>
  <si>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</si>
  <si>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</si>
  <si>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</si>
  <si>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</si>
  <si>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</si>
  <si>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</si>
  <si>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</si>
  <si>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</si>
  <si>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</si>
  <si>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</si>
  <si>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</si>
  <si>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</si>
  <si>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</si>
  <si>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</si>
  <si>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</si>
  <si>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</si>
  <si>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</si>
  <si>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</si>
  <si>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</si>
  <si>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</si>
  <si>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</si>
  <si>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</si>
  <si>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</si>
  <si>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</si>
  <si>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</si>
  <si>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</si>
  <si>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</si>
  <si>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</si>
  <si>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</si>
  <si>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</si>
  <si>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</si>
  <si>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</si>
  <si>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</si>
  <si>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</si>
  <si>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</si>
  <si>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</si>
  <si>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</si>
  <si>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</si>
  <si>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</si>
  <si>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</si>
  <si>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</si>
  <si>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</si>
  <si>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</si>
  <si>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</si>
  <si>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</si>
  <si>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</si>
  <si>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</si>
  <si>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</si>
  <si>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</si>
  <si>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</si>
  <si>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</si>
  <si>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</si>
  <si>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</si>
  <si>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</si>
  <si>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</si>
  <si>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</si>
  <si>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</si>
  <si>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</si>
  <si>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</si>
  <si>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</si>
  <si>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</si>
  <si>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</si>
  <si>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</si>
  <si>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</si>
  <si>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</si>
  <si>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</si>
  <si>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</si>
  <si>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</si>
  <si>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</si>
  <si>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</si>
  <si>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</si>
  <si>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</si>
  <si>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</si>
  <si>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</si>
  <si>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</si>
  <si>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</si>
  <si>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</si>
  <si>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</si>
  <si>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</si>
  <si>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</si>
  <si>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</si>
  <si>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</si>
  <si>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</si>
  <si>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</si>
  <si>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</si>
  <si>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</si>
  <si>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</si>
  <si>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</si>
  <si>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</si>
  <si>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</si>
  <si>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</si>
  <si>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</si>
  <si>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</si>
  <si>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</si>
  <si>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</si>
  <si>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</si>
  <si>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</si>
  <si>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</si>
  <si>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</si>
  <si>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</si>
  <si>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</si>
  <si>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</si>
  <si>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</si>
  <si>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</si>
  <si>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</si>
  <si>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</si>
  <si>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</si>
  <si>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</si>
  <si>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</si>
  <si>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</si>
  <si>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</si>
  <si>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</si>
  <si>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</si>
  <si>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</si>
  <si>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</si>
  <si>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</si>
  <si>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</si>
  <si>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</si>
  <si>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</si>
  <si>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</si>
  <si>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</si>
  <si>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</si>
  <si>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</si>
  <si>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</si>
  <si>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</si>
  <si>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</si>
  <si>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</si>
  <si>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</si>
  <si>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</si>
  <si>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</si>
  <si>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</si>
  <si>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</si>
  <si>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</si>
  <si>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</si>
  <si>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</si>
  <si>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</si>
  <si>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</si>
  <si>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</si>
  <si>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</si>
  <si>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</si>
  <si>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</si>
  <si>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</si>
  <si>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</si>
  <si>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</si>
  <si>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</si>
  <si>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</si>
  <si>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</si>
  <si>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</si>
  <si>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</si>
  <si>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</si>
  <si>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</si>
  <si>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</si>
  <si>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</si>
  <si>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</si>
  <si>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</si>
  <si>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</si>
  <si>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</si>
  <si>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</si>
  <si>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</si>
  <si>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</si>
  <si>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</si>
  <si>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</si>
  <si>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</si>
  <si>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</si>
  <si>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</si>
  <si>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</si>
  <si>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</si>
  <si>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</si>
  <si>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</si>
  <si>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</si>
  <si>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</si>
  <si>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</si>
  <si>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</si>
  <si>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</si>
  <si>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</si>
  <si>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</si>
  <si>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</si>
  <si>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</si>
  <si>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</si>
  <si>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</si>
  <si>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</si>
  <si>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</si>
  <si>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</si>
  <si>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</si>
  <si>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</si>
  <si>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</si>
  <si>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</si>
  <si>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</si>
  <si>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</si>
  <si>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</si>
  <si>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</si>
  <si>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</si>
  <si>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</si>
  <si>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</si>
  <si>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</si>
  <si>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</si>
  <si>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</si>
  <si>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</si>
  <si>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</si>
  <si>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</si>
  <si>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</si>
  <si>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</si>
  <si>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</si>
  <si>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</si>
  <si>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</si>
  <si>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</si>
  <si>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</si>
  <si>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</si>
  <si>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</si>
  <si>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</si>
  <si>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</si>
  <si>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</si>
  <si>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</si>
  <si>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</si>
  <si>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</si>
  <si>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</si>
  <si>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</si>
  <si>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</si>
  <si>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</si>
  <si>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</si>
  <si>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</si>
  <si>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</si>
  <si>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</si>
  <si>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</si>
  <si>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</si>
  <si>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</si>
  <si>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</si>
  <si>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</si>
  <si>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</si>
  <si>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</si>
  <si>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</si>
  <si>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</si>
  <si>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</si>
  <si>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</si>
  <si>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</si>
  <si>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</si>
  <si>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</si>
  <si>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</si>
  <si>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</si>
  <si>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</si>
  <si>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</si>
  <si>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</si>
  <si>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</si>
  <si>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</si>
  <si>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</si>
  <si>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</si>
  <si>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</si>
  <si>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</si>
  <si>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</si>
  <si>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</si>
  <si>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</si>
  <si>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</si>
  <si>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</si>
  <si>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</si>
  <si>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</si>
  <si>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</si>
  <si>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</si>
  <si>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</si>
  <si>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</si>
  <si>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</si>
  <si>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</si>
  <si>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</si>
  <si>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</si>
  <si>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</si>
  <si>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</si>
  <si>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</si>
  <si>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</si>
  <si>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</si>
  <si>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</si>
  <si>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</si>
  <si>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</si>
  <si>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</si>
  <si>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</si>
  <si>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</si>
  <si>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</si>
  <si>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</si>
  <si>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</si>
  <si>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</si>
  <si>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</si>
  <si>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</si>
  <si>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</si>
  <si>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</si>
  <si>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</si>
  <si>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</si>
  <si>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</si>
  <si>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</si>
  <si>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</si>
  <si>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</si>
  <si>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</si>
  <si>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</si>
  <si>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</si>
  <si>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</si>
  <si>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</si>
  <si>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</si>
  <si>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</si>
  <si>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</si>
  <si>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</si>
  <si>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</si>
  <si>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</si>
  <si>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</si>
  <si>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</si>
  <si>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</si>
  <si>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</si>
  <si>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</si>
  <si>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</si>
  <si>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</si>
  <si>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</si>
  <si>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</si>
  <si>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</si>
  <si>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</si>
  <si>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</si>
  <si>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</si>
  <si>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</si>
  <si>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</si>
  <si>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</si>
  <si>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</si>
  <si>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</si>
  <si>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</si>
  <si>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</si>
  <si>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</si>
  <si>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</si>
  <si>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</si>
  <si>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</si>
  <si>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</si>
  <si>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</si>
  <si>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</si>
  <si>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</si>
  <si>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</si>
  <si>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</si>
  <si>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</si>
  <si>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</si>
  <si>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</si>
  <si>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</si>
  <si>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</si>
  <si>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</si>
  <si>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</si>
  <si>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</si>
  <si>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</si>
  <si>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</si>
  <si>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</si>
  <si>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</si>
  <si>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</si>
  <si>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</si>
  <si>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</si>
  <si>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</si>
  <si>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</si>
  <si>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</si>
  <si>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</si>
  <si>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</si>
  <si>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</si>
  <si>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</si>
  <si>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</si>
  <si>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</si>
  <si>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</si>
  <si>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</si>
  <si>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</si>
  <si>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</si>
  <si>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</si>
  <si>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</si>
  <si>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</si>
  <si>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</si>
  <si>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</si>
  <si>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</si>
  <si>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</si>
  <si>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</si>
  <si>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</si>
  <si>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</si>
  <si>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</si>
  <si>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</si>
  <si>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</si>
  <si>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</si>
  <si>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</si>
  <si>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</si>
  <si>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</si>
  <si>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</si>
  <si>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</si>
  <si>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</si>
  <si>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</si>
  <si>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</si>
  <si>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</si>
  <si>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</si>
  <si>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</si>
  <si>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</si>
  <si>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</si>
  <si>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</si>
  <si>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</si>
  <si>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</si>
  <si>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</si>
  <si>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</si>
  <si>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</si>
  <si>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</si>
  <si>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</si>
  <si>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</si>
  <si>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</si>
  <si>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</si>
  <si>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</si>
  <si>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</si>
  <si>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</si>
  <si>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</si>
  <si>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</si>
  <si>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</si>
  <si>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</si>
  <si>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</si>
  <si>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</si>
  <si>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</si>
  <si>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</si>
  <si>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</si>
  <si>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</si>
  <si>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</si>
  <si>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</si>
  <si>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</si>
  <si>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</si>
  <si>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</si>
  <si>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</si>
  <si>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</si>
  <si>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</si>
  <si>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</si>
  <si>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</si>
  <si>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</si>
  <si>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</si>
  <si>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</si>
  <si>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</si>
  <si>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</si>
  <si>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</si>
  <si>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</si>
  <si>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</si>
  <si>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</si>
  <si>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</si>
  <si>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</si>
  <si>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</si>
  <si>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</si>
  <si>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</si>
  <si>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</si>
  <si>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</si>
  <si>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</si>
  <si>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</si>
  <si>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</si>
  <si>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</si>
  <si>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</si>
  <si>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</si>
  <si>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</si>
  <si>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</si>
  <si>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</si>
  <si>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</si>
  <si>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</si>
  <si>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</si>
  <si>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</si>
  <si>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</si>
  <si>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</si>
  <si>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</si>
  <si>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</si>
  <si>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</si>
  <si>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</si>
  <si>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</si>
  <si>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</si>
  <si>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</si>
  <si>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</si>
  <si>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</si>
  <si>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</si>
  <si>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</si>
  <si>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</si>
  <si>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</si>
  <si>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</si>
  <si>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</si>
  <si>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</si>
  <si>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</si>
  <si>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</si>
  <si>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</si>
  <si>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</si>
  <si>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</si>
  <si>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</si>
  <si>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</si>
  <si>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</si>
  <si>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</si>
  <si>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</si>
  <si>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</si>
  <si>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</si>
  <si>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</si>
  <si>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</si>
  <si>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</si>
  <si>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</si>
  <si>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</si>
  <si>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</si>
  <si>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</si>
  <si>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</si>
  <si>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</si>
  <si>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</si>
  <si>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</si>
  <si>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</si>
  <si>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</si>
  <si>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</si>
  <si>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</si>
  <si>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</si>
  <si>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</si>
  <si>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</si>
  <si>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</si>
  <si>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</si>
  <si>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</si>
  <si>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</si>
  <si>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</si>
  <si>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</si>
  <si>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</si>
  <si>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</si>
  <si>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</si>
  <si>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</si>
  <si>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</si>
  <si>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</si>
  <si>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</si>
  <si>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</si>
  <si>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</si>
  <si>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</si>
  <si>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</si>
  <si>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</si>
  <si>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</si>
  <si>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</si>
  <si>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</si>
  <si>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</si>
  <si>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</si>
  <si>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</si>
  <si>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</si>
  <si>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</si>
  <si>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</si>
  <si>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</si>
  <si>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</si>
  <si>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</si>
  <si>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</si>
  <si>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</si>
  <si>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</si>
  <si>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</si>
  <si>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</si>
  <si>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</si>
  <si>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</si>
  <si>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</si>
  <si>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</si>
  <si>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</si>
  <si>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</si>
  <si>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</si>
  <si>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</si>
  <si>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</si>
  <si>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</si>
  <si>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</si>
  <si>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</si>
  <si>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</si>
  <si>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</si>
  <si>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</si>
  <si>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</si>
  <si>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</si>
  <si>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</si>
  <si>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</si>
  <si>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</si>
  <si>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</si>
  <si>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</si>
  <si>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</si>
  <si>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</si>
  <si>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</si>
  <si>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</si>
  <si>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</si>
  <si>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</si>
  <si>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</si>
  <si>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</si>
  <si>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</si>
  <si>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</si>
  <si>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</si>
  <si>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</si>
  <si>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</si>
  <si>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</si>
  <si>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</si>
  <si>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</si>
  <si>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</si>
  <si>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</si>
  <si>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</si>
  <si>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</si>
  <si>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</si>
  <si>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</si>
  <si>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</si>
  <si>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</si>
  <si>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</si>
  <si>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</si>
  <si>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</si>
  <si>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</si>
  <si>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</si>
  <si>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</si>
  <si>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</si>
  <si>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</si>
  <si>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</si>
  <si>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</si>
  <si>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</si>
  <si>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</si>
  <si>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</si>
  <si>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</si>
  <si>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</si>
  <si>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</si>
  <si>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</si>
  <si>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</si>
  <si>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</si>
  <si>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</si>
  <si>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</si>
  <si>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</si>
  <si>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</si>
  <si>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</si>
  <si>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</si>
  <si>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</si>
  <si>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</si>
  <si>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</si>
  <si>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</si>
  <si>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</si>
  <si>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</si>
  <si>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</si>
  <si>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</si>
  <si>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</si>
  <si>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</si>
  <si>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</si>
  <si>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</si>
  <si>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</si>
  <si>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</si>
  <si>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</si>
  <si>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</si>
  <si>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</si>
  <si>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</si>
  <si>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</si>
  <si>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</si>
  <si>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</si>
  <si>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</si>
  <si>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</si>
  <si>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</si>
  <si>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</si>
  <si>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</si>
  <si>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</si>
  <si>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</si>
  <si>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</si>
  <si>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</si>
  <si>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</si>
  <si>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</si>
  <si>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</si>
  <si>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</si>
  <si>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</si>
  <si>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</si>
  <si>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</si>
  <si>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</si>
  <si>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</si>
  <si>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</si>
  <si>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</si>
  <si>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</si>
  <si>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</si>
  <si>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</si>
  <si>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</si>
  <si>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</si>
  <si>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</si>
  <si>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</si>
  <si>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</si>
  <si>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</si>
  <si>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</si>
  <si>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</si>
  <si>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</si>
  <si>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</si>
  <si>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</si>
  <si>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</si>
  <si>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</si>
  <si>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</si>
  <si>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</si>
  <si>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</si>
  <si>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</si>
  <si>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</si>
  <si>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</si>
  <si>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</si>
  <si>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</si>
  <si>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</si>
  <si>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</si>
  <si>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</si>
  <si>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</si>
  <si>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</si>
  <si>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</si>
  <si>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</si>
  <si>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</si>
  <si>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</si>
  <si>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</si>
  <si>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</si>
  <si>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</si>
  <si>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</si>
  <si>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</si>
  <si>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</si>
  <si>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</si>
  <si>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</si>
  <si>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</si>
  <si>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</si>
  <si>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</si>
  <si>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</si>
  <si>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</si>
  <si>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</si>
  <si>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</si>
  <si>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</si>
  <si>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</si>
  <si>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</si>
  <si>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</si>
  <si>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</si>
  <si>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</si>
  <si>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</si>
  <si>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</si>
  <si>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</si>
  <si>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</si>
  <si>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</si>
  <si>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</si>
  <si>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</si>
  <si>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</si>
  <si>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</si>
  <si>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</si>
  <si>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</si>
  <si>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</si>
  <si>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</si>
  <si>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</si>
  <si>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</si>
  <si>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</si>
  <si>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</si>
  <si>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</si>
  <si>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</si>
  <si>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</si>
  <si>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</si>
  <si>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</si>
  <si>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</si>
  <si>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</si>
  <si>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</si>
  <si>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</si>
  <si>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</si>
  <si>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</si>
  <si>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</si>
  <si>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</si>
  <si>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</si>
  <si>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</si>
  <si>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</si>
  <si>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</si>
  <si>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</si>
  <si>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</si>
  <si>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</si>
  <si>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</si>
  <si>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</si>
  <si>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</si>
  <si>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</si>
  <si>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</si>
  <si>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</si>
  <si>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</si>
  <si>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</si>
  <si>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</si>
  <si>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</si>
  <si>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</si>
  <si>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</si>
  <si>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</si>
  <si>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</si>
  <si>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</si>
  <si>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</si>
  <si>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</si>
  <si>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</si>
  <si>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</si>
  <si>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</si>
  <si>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</si>
  <si>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</si>
  <si>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</si>
  <si>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</si>
  <si>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</si>
  <si>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</si>
  <si>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</si>
  <si>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</si>
  <si>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</si>
  <si>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</si>
  <si>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</si>
  <si>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</si>
  <si>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</si>
  <si>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</si>
  <si>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</si>
  <si>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</si>
  <si>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</si>
  <si>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</si>
  <si>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</si>
  <si>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</si>
  <si>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</si>
  <si>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</si>
  <si>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</si>
  <si>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</si>
  <si>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</si>
  <si>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</si>
  <si>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</si>
  <si>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</si>
  <si>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</si>
  <si>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</si>
  <si>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</si>
  <si>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</si>
  <si>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</si>
  <si>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</si>
  <si>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</si>
  <si>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</si>
  <si>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</si>
  <si>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</si>
  <si>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</si>
  <si>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</si>
  <si>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</si>
  <si>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</si>
  <si>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</si>
  <si>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</si>
  <si>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</si>
  <si>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</si>
  <si>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</si>
  <si>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</si>
  <si>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</si>
  <si>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</si>
  <si>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</si>
  <si>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</si>
  <si>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</si>
  <si>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</si>
  <si>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</si>
  <si>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</si>
  <si>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</si>
  <si>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</si>
  <si>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</si>
  <si>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</si>
  <si>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</si>
  <si>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</si>
  <si>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</si>
  <si>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</si>
  <si>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</si>
  <si>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</si>
  <si>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</si>
  <si>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</si>
  <si>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</si>
  <si>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</si>
  <si>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</si>
  <si>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</si>
  <si>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</si>
  <si>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</si>
  <si>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</si>
  <si>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</si>
  <si>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</si>
  <si>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</si>
  <si>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</si>
  <si>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</si>
  <si>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</si>
  <si>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</si>
  <si>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</si>
  <si>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</si>
  <si>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</si>
  <si>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</si>
  <si>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</si>
  <si>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</si>
  <si>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</si>
  <si>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</si>
  <si>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</si>
  <si>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</si>
  <si>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</si>
  <si>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</si>
  <si>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</si>
  <si>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</si>
  <si>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</si>
  <si>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</si>
  <si>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</si>
  <si>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</si>
  <si>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</si>
  <si>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</si>
  <si>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</si>
  <si>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</si>
  <si>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</si>
  <si>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</si>
  <si>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</si>
  <si>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</si>
  <si>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</si>
  <si>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</si>
  <si>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</si>
  <si>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</si>
  <si>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</si>
  <si>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</si>
  <si>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</si>
  <si>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</si>
  <si>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</si>
  <si>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</si>
  <si>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</si>
  <si>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</si>
  <si>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</si>
  <si>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</si>
  <si>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</si>
  <si>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</si>
  <si>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</si>
  <si>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</si>
  <si>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</si>
  <si>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</si>
  <si>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</si>
  <si>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</si>
  <si>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</si>
  <si>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</si>
  <si>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</si>
  <si>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</si>
  <si>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</si>
  <si>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</si>
  <si>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</si>
  <si>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</si>
  <si>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</si>
  <si>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</si>
  <si>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</si>
  <si>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</si>
  <si>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</si>
  <si>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</si>
  <si>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</si>
  <si>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</si>
  <si>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</si>
  <si>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</si>
  <si>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</si>
  <si>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</si>
  <si>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</si>
  <si>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</si>
  <si>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</si>
  <si>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</si>
  <si>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</si>
  <si>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</si>
  <si>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</si>
  <si>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</si>
  <si>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</si>
  <si>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</si>
  <si>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</si>
  <si>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</si>
  <si>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</si>
  <si>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</si>
  <si>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</si>
  <si>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</si>
  <si>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</si>
  <si>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</si>
  <si>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</si>
  <si>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</si>
  <si>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</si>
  <si>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</si>
  <si>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</si>
  <si>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</si>
  <si>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</si>
  <si>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</si>
  <si>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</si>
  <si>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</si>
  <si>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</si>
  <si>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</si>
  <si>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</si>
  <si>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</si>
  <si>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</si>
  <si>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</si>
  <si>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</si>
  <si>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</si>
  <si>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</si>
  <si>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</si>
  <si>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</si>
  <si>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</si>
  <si>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</si>
  <si>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</si>
  <si>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</si>
  <si>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</si>
  <si>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</si>
  <si>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</si>
  <si>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</si>
  <si>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</si>
  <si>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</si>
  <si>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</si>
  <si>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</si>
  <si>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</si>
  <si>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</si>
  <si>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</si>
  <si>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</si>
  <si>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</si>
  <si>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</si>
  <si>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</si>
  <si>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</si>
  <si>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</si>
  <si>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</si>
  <si>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</si>
  <si>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</si>
  <si>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</si>
  <si>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</si>
  <si>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</si>
  <si>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</si>
  <si>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</si>
  <si>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</si>
  <si>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</si>
  <si>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</si>
  <si>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</si>
  <si>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</si>
  <si>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</si>
  <si>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</si>
  <si>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</si>
  <si>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</si>
  <si>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</si>
  <si>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</si>
  <si>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</si>
  <si>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</si>
  <si>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</si>
  <si>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</si>
  <si>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</si>
  <si>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</si>
  <si>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</si>
  <si>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</si>
  <si>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</si>
  <si>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</si>
  <si>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</si>
  <si>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</si>
  <si>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</si>
  <si>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</si>
  <si>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</si>
  <si>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</si>
  <si>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</si>
  <si>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</si>
  <si>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</si>
  <si>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</si>
  <si>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</si>
  <si>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</si>
  <si>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</si>
  <si>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</si>
  <si>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</si>
  <si>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</si>
  <si>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</si>
  <si>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</si>
  <si>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</si>
  <si>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</si>
  <si>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</si>
  <si>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</si>
  <si>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</si>
  <si>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</si>
  <si>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</si>
  <si>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</si>
  <si>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</si>
  <si>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</si>
  <si>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</si>
  <si>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</si>
  <si>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</si>
  <si>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</si>
  <si>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</si>
  <si>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</si>
  <si>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</si>
  <si>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</si>
  <si>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</si>
  <si>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</si>
  <si>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</si>
  <si>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</si>
  <si>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</si>
  <si>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</si>
  <si>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</si>
  <si>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</si>
  <si>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</si>
  <si>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</si>
  <si>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</si>
  <si>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</si>
  <si>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</si>
  <si>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</si>
  <si>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</si>
  <si>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</si>
  <si>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</si>
  <si>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</si>
  <si>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</si>
  <si>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</si>
  <si>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</si>
  <si>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</si>
  <si>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</si>
  <si>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</si>
  <si>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</si>
  <si>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</si>
  <si>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</si>
  <si>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</si>
  <si>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</si>
  <si>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</si>
  <si>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</si>
  <si>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</si>
  <si>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</si>
  <si>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</si>
  <si>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</si>
  <si>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</si>
  <si>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</si>
  <si>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</si>
  <si>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</si>
  <si>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</si>
  <si>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</si>
  <si>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</si>
  <si>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</si>
  <si>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</si>
  <si>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</si>
  <si>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</si>
  <si>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</si>
  <si>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</si>
  <si>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</si>
  <si>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</si>
  <si>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</si>
  <si>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</si>
  <si>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</si>
  <si>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</si>
  <si>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</si>
  <si>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</si>
  <si>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</si>
  <si>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</si>
  <si>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</si>
  <si>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</si>
  <si>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</si>
  <si>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</si>
  <si>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</si>
  <si>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</si>
  <si>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</si>
  <si>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</si>
  <si>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</si>
  <si>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</si>
  <si>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</si>
  <si>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</si>
  <si>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</si>
  <si>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</si>
  <si>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</si>
  <si>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</si>
  <si>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</si>
  <si>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</si>
  <si>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</si>
  <si>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</si>
  <si>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</si>
  <si>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</si>
  <si>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</si>
  <si>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</si>
  <si>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</si>
  <si>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</si>
  <si>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</si>
  <si>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</si>
  <si>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</si>
  <si>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</si>
  <si>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</si>
  <si>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</si>
  <si>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</si>
  <si>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</si>
  <si>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</si>
  <si>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</si>
  <si>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</si>
  <si>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</si>
  <si>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</si>
  <si>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</si>
  <si>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</si>
  <si>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</si>
  <si>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</si>
  <si>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</si>
  <si>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</si>
  <si>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</si>
  <si>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</si>
  <si>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</si>
  <si>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</si>
  <si>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</si>
  <si>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</si>
  <si>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</si>
  <si>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</si>
  <si>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</si>
  <si>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</si>
  <si>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</si>
  <si>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</si>
  <si>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</si>
  <si>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</si>
  <si>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</si>
  <si>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</si>
  <si>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</si>
  <si>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</si>
  <si>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</si>
  <si>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</si>
  <si>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</si>
  <si>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</si>
  <si>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</si>
  <si>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</si>
  <si>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</si>
  <si>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</si>
  <si>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</si>
  <si>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</si>
  <si>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</si>
  <si>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</si>
  <si>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</si>
  <si>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</si>
  <si>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</si>
  <si>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</si>
  <si>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</si>
  <si>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</si>
  <si>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</si>
  <si>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</si>
  <si>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</si>
  <si>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</si>
  <si>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</si>
  <si>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</si>
  <si>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</si>
  <si>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</si>
  <si>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</si>
  <si>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</si>
  <si>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</si>
  <si>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</si>
  <si>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</si>
  <si>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</si>
  <si>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</si>
  <si>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</si>
  <si>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</si>
  <si>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</si>
  <si>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</si>
  <si>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</si>
  <si>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</si>
  <si>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</si>
  <si>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</si>
  <si>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</si>
  <si>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</si>
  <si>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</si>
  <si>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</si>
  <si>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</si>
  <si>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</si>
  <si>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</si>
  <si>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</si>
  <si>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</si>
  <si>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</si>
  <si>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</si>
  <si>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</si>
  <si>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</si>
  <si>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</si>
  <si>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</si>
  <si>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</si>
  <si>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</si>
  <si>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</si>
  <si>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</si>
  <si>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</si>
  <si>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</si>
  <si>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</si>
  <si>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</si>
  <si>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</si>
  <si>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</si>
  <si>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</si>
  <si>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</si>
  <si>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</si>
  <si>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</si>
  <si>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</si>
  <si>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</si>
  <si>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</si>
  <si>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</si>
  <si>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</si>
  <si>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</si>
  <si>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</si>
  <si>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</si>
  <si>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</si>
  <si>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</si>
  <si>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</si>
  <si>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</si>
  <si>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</si>
  <si>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</si>
  <si>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</si>
  <si>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</si>
  <si>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</si>
  <si>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</si>
  <si>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</si>
  <si>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</si>
  <si>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</si>
  <si>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</si>
  <si>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</si>
  <si>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</si>
  <si>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</si>
  <si>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</si>
  <si>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</si>
  <si>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</si>
  <si>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</si>
  <si>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</si>
  <si>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</si>
  <si>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</si>
  <si>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</si>
  <si>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</si>
  <si>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</si>
  <si>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</si>
  <si>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</si>
  <si>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</si>
  <si>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</si>
  <si>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</si>
  <si>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</si>
  <si>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</si>
  <si>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</si>
  <si>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</si>
  <si>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</si>
  <si>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</si>
  <si>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</si>
  <si>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</si>
  <si>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</si>
  <si>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</si>
  <si>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</si>
  <si>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</si>
  <si>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</si>
  <si>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</si>
  <si>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</si>
  <si>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</si>
  <si>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</si>
  <si>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</si>
  <si>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</si>
  <si>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</si>
  <si>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</si>
  <si>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</si>
  <si>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</si>
  <si>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</si>
  <si>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</si>
  <si>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</si>
  <si>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</si>
  <si>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</si>
  <si>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</si>
  <si>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</si>
  <si>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</si>
  <si>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</si>
  <si>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</si>
  <si>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</si>
  <si>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</si>
  <si>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</si>
  <si>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</si>
  <si>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</si>
  <si>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</si>
  <si>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</si>
  <si>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</si>
  <si>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</si>
  <si>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</si>
  <si>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</si>
  <si>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</si>
  <si>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</si>
  <si>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</si>
  <si>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</si>
  <si>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</si>
  <si>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</si>
  <si>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</si>
  <si>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</si>
  <si>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</si>
  <si>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</si>
  <si>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</si>
  <si>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</si>
  <si>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</si>
  <si>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</si>
  <si>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</si>
  <si>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</si>
  <si>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</si>
  <si>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</si>
  <si>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</si>
  <si>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</si>
  <si>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</si>
  <si>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</si>
  <si>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</si>
  <si>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</si>
  <si>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</si>
  <si>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</si>
  <si>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</si>
  <si>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</si>
  <si>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</si>
  <si>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</si>
  <si>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</si>
  <si>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</si>
  <si>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</si>
  <si>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</si>
  <si>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</si>
  <si>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</si>
  <si>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</si>
  <si>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</si>
  <si>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</si>
  <si>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</si>
  <si>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</si>
  <si>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</si>
  <si>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</si>
  <si>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</si>
  <si>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</si>
  <si>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</si>
  <si>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</si>
  <si>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</si>
  <si>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</si>
  <si>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</si>
  <si>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</si>
  <si>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</si>
  <si>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</si>
  <si>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</si>
  <si>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</si>
  <si>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</si>
  <si>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</si>
  <si>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</si>
  <si>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</si>
  <si>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</si>
  <si>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</si>
  <si>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</si>
  <si>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</si>
  <si>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</si>
  <si>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</si>
  <si>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</si>
  <si>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</si>
  <si>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</si>
  <si>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</si>
  <si>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</si>
  <si>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</si>
  <si>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</si>
  <si>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</si>
  <si>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</si>
  <si>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</si>
  <si>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</si>
  <si>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</si>
  <si>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</si>
  <si>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</si>
  <si>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</si>
  <si>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</si>
  <si>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</si>
  <si>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</si>
  <si>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</si>
  <si>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</si>
  <si>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</si>
  <si>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</si>
  <si>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</si>
  <si>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</si>
  <si>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</si>
  <si>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</si>
  <si>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</si>
  <si>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</si>
  <si>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</si>
  <si>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</si>
  <si>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</si>
  <si>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</si>
  <si>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</si>
  <si>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</si>
  <si>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</si>
  <si>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</si>
  <si>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</si>
  <si>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</si>
  <si>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</si>
  <si>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</si>
  <si>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</si>
  <si>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</si>
  <si>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</si>
  <si>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</si>
  <si>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</si>
  <si>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</si>
  <si>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</si>
  <si>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</si>
  <si>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</si>
  <si>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</si>
  <si>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</si>
  <si>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</si>
  <si>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</si>
  <si>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</si>
  <si>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</si>
  <si>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</si>
  <si>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</si>
  <si>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</si>
  <si>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</si>
  <si>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</si>
  <si>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</si>
  <si>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</si>
  <si>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</si>
  <si>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</si>
  <si>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</si>
  <si>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</si>
  <si>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</si>
  <si>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</si>
  <si>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</si>
  <si>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</si>
  <si>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</si>
  <si>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</si>
  <si>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</si>
  <si>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</si>
  <si>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</si>
  <si>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</si>
  <si>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</si>
  <si>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</si>
  <si>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</si>
  <si>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</si>
  <si>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</si>
  <si>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</si>
  <si>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</si>
  <si>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</si>
  <si>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</si>
  <si>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</si>
  <si>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</si>
  <si>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</si>
  <si>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</si>
  <si>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</si>
  <si>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</si>
  <si>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</si>
  <si>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</si>
  <si>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</si>
  <si>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</si>
  <si>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</si>
  <si>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</si>
  <si>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</si>
  <si>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</si>
  <si>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</si>
  <si>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</si>
  <si>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</si>
  <si>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</si>
  <si>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</si>
  <si>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</si>
  <si>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</si>
  <si>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</si>
  <si>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</si>
  <si>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</si>
  <si>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</si>
  <si>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</si>
  <si>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</si>
  <si>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</si>
  <si>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</si>
  <si>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</si>
  <si>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</si>
  <si>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</si>
  <si>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</si>
  <si>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</si>
  <si>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</si>
  <si>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</si>
  <si>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</si>
  <si>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</si>
  <si>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</si>
  <si>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</si>
  <si>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</si>
  <si>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</si>
  <si>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</si>
  <si>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</si>
  <si>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</si>
  <si>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</si>
  <si>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</si>
  <si>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</si>
  <si>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</si>
  <si>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</si>
  <si>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</si>
  <si>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</si>
  <si>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</si>
  <si>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</si>
  <si>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</si>
  <si>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</si>
  <si>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</si>
  <si>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</si>
  <si>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</si>
  <si>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</si>
  <si>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</si>
  <si>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</si>
  <si>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</si>
  <si>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</si>
  <si>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</si>
  <si>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</si>
  <si>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</si>
  <si>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</si>
  <si>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</si>
  <si>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</si>
  <si>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</si>
  <si>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</si>
  <si>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</si>
  <si>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</si>
  <si>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</si>
  <si>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</si>
  <si>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</si>
  <si>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</si>
  <si>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</si>
  <si>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</si>
  <si>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</si>
  <si>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</si>
  <si>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</si>
  <si>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</si>
  <si>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</si>
  <si>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</si>
  <si>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</si>
  <si>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</si>
  <si>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</si>
  <si>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</si>
  <si>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</si>
  <si>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</si>
  <si>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</si>
  <si>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</si>
  <si>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</si>
  <si>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</si>
  <si>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</si>
  <si>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</si>
  <si>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</si>
  <si>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</si>
  <si>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</si>
  <si>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</si>
  <si>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</si>
  <si>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</si>
  <si>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</si>
  <si>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</si>
  <si>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</si>
  <si>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</si>
  <si>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</si>
  <si>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</si>
  <si>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</si>
  <si>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</si>
  <si>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</si>
  <si>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</si>
  <si>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</si>
  <si>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</si>
  <si>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</si>
  <si>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</si>
  <si>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</si>
  <si>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</si>
  <si>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</si>
  <si>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</si>
  <si>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</si>
  <si>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</si>
  <si>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</si>
  <si>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</si>
  <si>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</si>
  <si>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</si>
  <si>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</si>
  <si>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</si>
  <si>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</si>
  <si>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</si>
  <si>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</si>
  <si>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</si>
  <si>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</si>
  <si>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</si>
  <si>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</si>
  <si>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</si>
  <si>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</si>
  <si>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</si>
  <si>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</si>
  <si>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</si>
  <si>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</si>
  <si>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</si>
  <si>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</si>
  <si>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</si>
  <si>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</si>
  <si>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</si>
  <si>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</si>
  <si>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</si>
  <si>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</si>
  <si>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</si>
  <si>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</si>
  <si>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</si>
  <si>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</si>
  <si>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</si>
  <si>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</si>
  <si>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</si>
  <si>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</si>
  <si>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</si>
  <si>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</si>
  <si>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</si>
  <si>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</si>
  <si>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</si>
  <si>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</si>
  <si>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</si>
  <si>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</si>
  <si>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</si>
  <si>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</si>
  <si>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</si>
  <si>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</si>
  <si>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</si>
  <si>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</si>
  <si>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</si>
  <si>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</si>
  <si>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</si>
  <si>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</si>
  <si>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</si>
  <si>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</si>
  <si>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</si>
  <si>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</si>
  <si>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</si>
  <si>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</si>
  <si>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</si>
  <si>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</si>
  <si>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</si>
  <si>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</si>
  <si>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</si>
  <si>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</si>
  <si>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</si>
  <si>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</si>
  <si>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</si>
  <si>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</si>
  <si>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</si>
  <si>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</si>
  <si>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</si>
  <si>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</si>
  <si>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</si>
  <si>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</si>
  <si>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</si>
  <si>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</si>
  <si>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</si>
  <si>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</si>
  <si>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</si>
  <si>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</si>
  <si>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</si>
  <si>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</si>
  <si>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</si>
  <si>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</si>
  <si>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</si>
  <si>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</si>
  <si>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</si>
  <si>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</si>
  <si>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</si>
  <si>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</si>
  <si>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</si>
  <si>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</si>
  <si>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</si>
  <si>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</si>
  <si>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</si>
  <si>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</si>
  <si>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</si>
  <si>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</si>
  <si>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</si>
  <si>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</si>
  <si>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</si>
  <si>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</si>
  <si>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</si>
  <si>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</si>
  <si>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</si>
  <si>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</si>
  <si>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</si>
  <si>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</si>
  <si>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</si>
  <si>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</si>
  <si>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</si>
  <si>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</si>
  <si>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</si>
  <si>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</si>
  <si>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</si>
  <si>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</si>
  <si>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</si>
  <si>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</si>
  <si>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</si>
  <si>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</si>
  <si>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</si>
  <si>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</si>
  <si>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</si>
  <si>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</si>
  <si>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</si>
  <si>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</si>
  <si>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</si>
  <si>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</si>
  <si>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</si>
  <si>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</si>
  <si>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</si>
  <si>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</si>
  <si>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</si>
  <si>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</si>
  <si>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</si>
  <si>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</si>
  <si>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</si>
  <si>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</si>
  <si>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</si>
  <si>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</si>
  <si>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</si>
  <si>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</si>
  <si>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</si>
  <si>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</si>
  <si>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</si>
  <si>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</si>
  <si>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</si>
  <si>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</si>
  <si>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</si>
  <si>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</si>
  <si>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</si>
  <si>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</si>
  <si>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</si>
  <si>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</si>
  <si>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</si>
  <si>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</si>
  <si>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</si>
  <si>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</si>
  <si>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</si>
  <si>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</si>
  <si>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</si>
  <si>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</si>
  <si>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</si>
  <si>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</si>
  <si>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</si>
  <si>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</si>
  <si>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</si>
  <si>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</si>
  <si>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</si>
  <si>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</si>
  <si>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</si>
  <si>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</si>
  <si>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</si>
  <si>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</si>
  <si>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</si>
  <si>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</si>
  <si>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</si>
  <si>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</si>
  <si>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</si>
  <si>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</si>
  <si>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</si>
  <si>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</si>
  <si>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</si>
  <si>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</si>
  <si>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</si>
  <si>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</si>
  <si>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</si>
  <si>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</si>
  <si>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</si>
  <si>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</si>
  <si>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</si>
  <si>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</si>
  <si>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</si>
  <si>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</si>
  <si>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</si>
  <si>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</si>
  <si>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</si>
  <si>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</si>
  <si>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</si>
  <si>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</si>
  <si>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</si>
  <si>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</si>
  <si>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</si>
  <si>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</si>
  <si>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</si>
  <si>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</si>
  <si>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</si>
  <si>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</si>
  <si>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</si>
  <si>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</si>
  <si>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</si>
  <si>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</si>
  <si>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</si>
  <si>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</si>
  <si>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</si>
  <si>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</si>
  <si>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</si>
  <si>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</si>
  <si>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</si>
  <si>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</si>
  <si>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</si>
  <si>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</si>
  <si>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</si>
  <si>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</si>
  <si>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</si>
  <si>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</si>
  <si>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</si>
  <si>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</si>
  <si>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</si>
  <si>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</si>
  <si>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</si>
  <si>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</si>
  <si>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</si>
  <si>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</si>
  <si>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</si>
  <si>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</si>
  <si>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</si>
  <si>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</si>
  <si>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</si>
  <si>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</si>
  <si>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</si>
  <si>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</si>
  <si>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</si>
  <si>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</si>
  <si>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</si>
  <si>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</si>
  <si>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</si>
  <si>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</si>
  <si>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</si>
  <si>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</si>
  <si>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</si>
  <si>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</si>
  <si>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</si>
  <si>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</si>
  <si>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</si>
  <si>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</si>
  <si>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</si>
  <si>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</si>
  <si>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</si>
  <si>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</si>
  <si>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</si>
  <si>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</si>
  <si>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</si>
  <si>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</si>
  <si>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</si>
  <si>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</si>
  <si>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</si>
  <si>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</si>
  <si>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</si>
  <si>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</si>
  <si>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</si>
  <si>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</si>
  <si>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</si>
  <si>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</si>
  <si>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</si>
  <si>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</si>
  <si>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</si>
  <si>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</si>
  <si>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</si>
  <si>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</si>
  <si>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</si>
  <si>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</si>
  <si>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</si>
  <si>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</si>
  <si>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</si>
  <si>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</si>
  <si>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</si>
  <si>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</si>
  <si>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</si>
  <si>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</si>
  <si>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</si>
  <si>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</si>
  <si>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</si>
  <si>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</si>
  <si>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</si>
  <si>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</si>
  <si>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</si>
  <si>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</si>
  <si>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</si>
  <si>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</si>
  <si>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</si>
  <si>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</si>
  <si>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</si>
  <si>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</si>
  <si>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</si>
  <si>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</si>
  <si>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</si>
  <si>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</si>
  <si>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</si>
  <si>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</si>
  <si>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</si>
  <si>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</si>
  <si>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</si>
  <si>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</si>
  <si>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</si>
  <si>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</si>
  <si>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</si>
  <si>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</si>
  <si>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</si>
  <si>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</si>
  <si>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</si>
  <si>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</si>
  <si>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</si>
  <si>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</si>
  <si>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</si>
  <si>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</si>
  <si>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</si>
  <si>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</si>
  <si>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</si>
  <si>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</si>
  <si>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</si>
  <si>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</si>
  <si>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</si>
  <si>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</si>
  <si>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</si>
  <si>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</si>
  <si>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</si>
  <si>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</si>
  <si>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</si>
  <si>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</si>
  <si>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</si>
  <si>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</si>
  <si>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</si>
  <si>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</si>
  <si>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</si>
  <si>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</si>
  <si>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</si>
  <si>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</si>
  <si>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</si>
  <si>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</si>
  <si>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</si>
  <si>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</si>
  <si>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</si>
  <si>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</si>
  <si>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</si>
  <si>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</si>
  <si>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</si>
  <si>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</si>
  <si>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</si>
  <si>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</si>
  <si>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</si>
  <si>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</si>
  <si>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</si>
  <si>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</si>
  <si>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</si>
  <si>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</si>
  <si>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</si>
  <si>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</si>
  <si>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</si>
  <si>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</si>
  <si>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</si>
  <si>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</si>
  <si>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</si>
  <si>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</si>
  <si>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</si>
  <si>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</si>
  <si>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</si>
  <si>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</si>
  <si>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</si>
  <si>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</si>
  <si>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</si>
  <si>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</si>
  <si>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</si>
  <si>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</si>
  <si>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</si>
  <si>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</si>
  <si>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</si>
  <si>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</si>
  <si>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</si>
  <si>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</si>
  <si>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</si>
  <si>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</si>
  <si>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</si>
  <si>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</si>
  <si>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</si>
  <si>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</si>
  <si>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</si>
  <si>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</si>
  <si>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</si>
  <si>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</si>
  <si>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</si>
  <si>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</si>
  <si>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</si>
  <si>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</si>
  <si>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</si>
  <si>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</si>
  <si>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</si>
  <si>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</si>
  <si>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</si>
  <si>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</si>
  <si>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</si>
  <si>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</si>
  <si>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</si>
  <si>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</si>
  <si>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</si>
  <si>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</si>
  <si>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</si>
  <si>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</si>
  <si>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</si>
  <si>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</si>
  <si>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</si>
  <si>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</si>
  <si>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</si>
  <si>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</si>
  <si>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</si>
  <si>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</si>
  <si>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</si>
  <si>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</si>
  <si>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</si>
  <si>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</si>
  <si>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</si>
  <si>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</si>
  <si>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</si>
  <si>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</si>
  <si>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</si>
  <si>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</si>
  <si>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</si>
  <si>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</si>
  <si>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</si>
  <si>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</si>
  <si>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</si>
  <si>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</si>
  <si>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</si>
  <si>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</si>
  <si>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</si>
  <si>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</si>
  <si>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</si>
  <si>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</si>
  <si>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</si>
  <si>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</si>
  <si>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</si>
  <si>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</si>
  <si>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</si>
  <si>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</si>
  <si>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</si>
  <si>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</si>
  <si>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</si>
  <si>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</si>
  <si>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</si>
  <si>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</si>
  <si>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</si>
  <si>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</si>
  <si>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</si>
  <si>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</si>
  <si>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</si>
  <si>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</si>
  <si>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</si>
  <si>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</si>
  <si>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</si>
  <si>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</si>
  <si>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</si>
  <si>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</si>
  <si>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</si>
  <si>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</si>
  <si>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</si>
  <si>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</si>
  <si>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</si>
  <si>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</si>
  <si>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</si>
  <si>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</si>
  <si>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</si>
  <si>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</si>
  <si>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</si>
  <si>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</si>
  <si>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</si>
  <si>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</si>
  <si>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</si>
  <si>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</si>
  <si>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</si>
  <si>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</si>
  <si>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</si>
  <si>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</si>
  <si>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</si>
  <si>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</si>
  <si>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</si>
  <si>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</si>
  <si>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</si>
  <si>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</si>
  <si>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</si>
  <si>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</si>
  <si>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</si>
  <si>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</si>
  <si>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</si>
  <si>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</si>
  <si>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</si>
  <si>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</si>
  <si>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</si>
  <si>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</si>
  <si>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</si>
  <si>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</si>
  <si>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</si>
  <si>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</si>
  <si>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</si>
  <si>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</si>
  <si>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</si>
  <si>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</si>
  <si>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</si>
  <si>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</si>
  <si>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</si>
  <si>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</si>
  <si>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</si>
  <si>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</si>
  <si>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</si>
  <si>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</si>
  <si>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</si>
  <si>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</si>
  <si>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</si>
  <si>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</si>
  <si>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</si>
  <si>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</si>
  <si>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</si>
  <si>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</si>
  <si>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</si>
  <si>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</si>
  <si>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</si>
  <si>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</si>
  <si>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</si>
  <si>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</si>
  <si>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</si>
  <si>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</si>
  <si>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</si>
  <si>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</si>
  <si>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</si>
  <si>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</si>
  <si>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</si>
  <si>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</si>
  <si>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</si>
  <si>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</si>
  <si>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</si>
  <si>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</si>
  <si>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</si>
  <si>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</si>
  <si>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</si>
  <si>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</si>
  <si>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</si>
  <si>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</si>
  <si>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</si>
  <si>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</si>
  <si>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</si>
  <si>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</si>
  <si>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</si>
  <si>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</si>
  <si>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</si>
  <si>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</si>
  <si>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</si>
  <si>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</si>
  <si>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</si>
  <si>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</si>
  <si>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</si>
  <si>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</si>
  <si>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</si>
  <si>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</si>
  <si>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</si>
  <si>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</si>
  <si>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</si>
  <si>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</si>
  <si>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</si>
  <si>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</si>
  <si>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</si>
  <si>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</si>
  <si>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</si>
  <si>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</si>
  <si>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</si>
  <si>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</si>
  <si>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</si>
  <si>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</si>
  <si>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</si>
  <si>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</si>
  <si>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</si>
  <si>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</si>
  <si>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</si>
  <si>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</si>
  <si>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</si>
  <si>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</si>
  <si>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</si>
  <si>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</si>
  <si>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</si>
  <si>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</si>
  <si>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</si>
  <si>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</si>
  <si>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</si>
  <si>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</si>
  <si>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</si>
  <si>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</si>
  <si>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</si>
  <si>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</si>
  <si>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</si>
  <si>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</si>
  <si>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</si>
  <si>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</si>
  <si>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</si>
  <si>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</si>
  <si>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</si>
  <si>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</si>
  <si>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</si>
  <si>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</si>
  <si>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</si>
  <si>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</si>
  <si>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</si>
  <si>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</si>
  <si>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</si>
  <si>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</si>
  <si>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</si>
  <si>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</si>
  <si>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</si>
  <si>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</si>
  <si>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</si>
  <si>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</si>
  <si>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</si>
  <si>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</si>
  <si>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</si>
  <si>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</si>
  <si>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</si>
  <si>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</si>
  <si>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</si>
  <si>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</si>
  <si>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</si>
  <si>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</si>
  <si>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</si>
  <si>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</si>
  <si>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</si>
  <si>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</si>
  <si>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</si>
  <si>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</si>
  <si>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</si>
  <si>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</si>
  <si>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</si>
  <si>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</si>
  <si>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</si>
  <si>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</si>
  <si>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</si>
  <si>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</si>
  <si>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</si>
  <si>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</si>
  <si>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</si>
  <si>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</si>
  <si>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</si>
  <si>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</si>
  <si>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</si>
  <si>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</si>
  <si>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</si>
  <si>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</si>
  <si>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</si>
  <si>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</si>
  <si>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</si>
  <si>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</si>
  <si>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</si>
  <si>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</si>
  <si>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</si>
  <si>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</si>
  <si>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</si>
  <si>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</si>
  <si>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</si>
  <si>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</si>
  <si>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</si>
  <si>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</si>
  <si>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</si>
  <si>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</si>
  <si>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</si>
  <si>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</si>
  <si>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</si>
  <si>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</si>
  <si>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</si>
  <si>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</si>
  <si>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</si>
  <si>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</si>
  <si>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</si>
  <si>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</si>
  <si>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</si>
  <si>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</si>
  <si>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</si>
  <si>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</si>
  <si>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</si>
  <si>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</si>
  <si>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</si>
  <si>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</si>
  <si>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</si>
  <si>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</si>
  <si>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</si>
  <si>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</si>
  <si>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</si>
  <si>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</si>
  <si>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</si>
  <si>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</si>
  <si>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</si>
  <si>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</si>
  <si>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</si>
  <si>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</si>
  <si>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</si>
  <si>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</si>
  <si>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</si>
  <si>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</si>
  <si>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</si>
  <si>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</si>
  <si>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</si>
  <si>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</si>
  <si>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</si>
  <si>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</si>
  <si>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</si>
  <si>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</si>
  <si>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</si>
  <si>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</si>
  <si>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</si>
  <si>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</si>
  <si>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</si>
  <si>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</si>
  <si>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</si>
  <si>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</si>
  <si>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</si>
  <si>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</si>
  <si>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</si>
  <si>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</si>
  <si>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</si>
  <si>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</si>
  <si>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</si>
  <si>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</si>
  <si>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</si>
  <si>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</si>
  <si>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</si>
  <si>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</si>
  <si>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</si>
  <si>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</si>
  <si>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</si>
  <si>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</si>
  <si>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</si>
  <si>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</si>
  <si>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</si>
  <si>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</si>
  <si>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</si>
  <si>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</si>
  <si>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</si>
  <si>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</si>
  <si>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</si>
  <si>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</si>
  <si>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</si>
  <si>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</si>
  <si>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</si>
  <si>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</si>
  <si>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</si>
  <si>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</si>
  <si>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</si>
  <si>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</si>
  <si>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</si>
  <si>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</si>
  <si>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</si>
  <si>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</si>
  <si>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</si>
  <si>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</si>
  <si>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</si>
  <si>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</si>
  <si>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</si>
  <si>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</si>
  <si>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</si>
  <si>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</si>
  <si>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</si>
  <si>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</si>
  <si>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</si>
  <si>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</si>
  <si>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</si>
  <si>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</si>
  <si>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</si>
  <si>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</si>
  <si>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</si>
  <si>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</si>
  <si>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</si>
  <si>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</si>
  <si>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</si>
  <si>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</si>
  <si>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</si>
  <si>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</si>
  <si>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</si>
  <si>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</si>
  <si>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</si>
  <si>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</si>
  <si>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</si>
  <si>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</si>
  <si>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</si>
  <si>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</si>
  <si>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</si>
  <si>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</si>
  <si>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</si>
  <si>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</si>
  <si>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</si>
  <si>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</si>
  <si>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</si>
  <si>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</si>
  <si>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</si>
  <si>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</si>
  <si>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</si>
  <si>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</si>
  <si>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</si>
  <si>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</si>
  <si>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</si>
  <si>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</si>
  <si>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</si>
  <si>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</si>
  <si>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</si>
  <si>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</si>
  <si>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</si>
  <si>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</si>
  <si>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</si>
  <si>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</si>
  <si>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</si>
  <si>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</si>
  <si>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</si>
  <si>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</si>
  <si>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</si>
  <si>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</si>
  <si>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</si>
  <si>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</si>
  <si>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</si>
  <si>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</si>
  <si>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</si>
  <si>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</si>
  <si>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</si>
  <si>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</si>
  <si>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</si>
  <si>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</si>
  <si>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</si>
  <si>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</si>
  <si>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</si>
  <si>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</si>
  <si>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</si>
  <si>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</si>
  <si>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</si>
  <si>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</si>
  <si>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</si>
  <si>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</si>
  <si>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</si>
  <si>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</si>
  <si>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</si>
  <si>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</si>
  <si>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</si>
  <si>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</si>
  <si>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</si>
  <si>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</si>
  <si>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</si>
  <si>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</si>
  <si>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</si>
  <si>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</si>
  <si>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</si>
  <si>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</si>
  <si>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</si>
  <si>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</si>
  <si>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</si>
  <si>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</si>
  <si>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</si>
  <si>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</si>
  <si>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</si>
  <si>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</si>
  <si>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</si>
  <si>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</si>
  <si>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</si>
  <si>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</si>
  <si>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</si>
  <si>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</si>
  <si>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</si>
  <si>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</si>
  <si>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</si>
  <si>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</si>
  <si>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</si>
  <si>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</si>
  <si>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</si>
  <si>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</si>
  <si>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</si>
  <si>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</si>
  <si>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</si>
  <si>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</si>
  <si>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</si>
  <si>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</si>
  <si>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</si>
  <si>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</si>
  <si>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</si>
  <si>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</si>
  <si>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</si>
  <si>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</si>
  <si>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</si>
  <si>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</si>
  <si>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</si>
  <si>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</si>
  <si>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</si>
  <si>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</si>
  <si>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</si>
  <si>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</si>
  <si>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</si>
  <si>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</si>
  <si>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</si>
  <si>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</si>
  <si>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</si>
  <si>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</si>
  <si>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</si>
  <si>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</si>
  <si>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</si>
  <si>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</si>
  <si>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</si>
  <si>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</si>
  <si>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</si>
  <si>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</si>
  <si>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</si>
  <si>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</si>
  <si>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</si>
  <si>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</si>
  <si>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</si>
  <si>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</si>
  <si>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</si>
  <si>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</si>
  <si>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</si>
  <si>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</si>
  <si>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</si>
  <si>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</si>
  <si>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</si>
  <si>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</si>
  <si>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</si>
  <si>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</si>
  <si>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</si>
  <si>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</si>
  <si>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</si>
  <si>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</si>
  <si>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</si>
  <si>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</si>
  <si>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</si>
  <si>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</si>
  <si>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</si>
  <si>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</si>
  <si>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</si>
  <si>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</si>
  <si>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</si>
  <si>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</si>
  <si>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</si>
  <si>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</si>
  <si>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</si>
  <si>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</si>
  <si>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</si>
  <si>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</si>
  <si>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</si>
  <si>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</si>
  <si>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</si>
  <si>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</si>
  <si>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</si>
  <si>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</si>
  <si>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</si>
  <si>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</si>
  <si>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</si>
  <si>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</si>
  <si>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</si>
  <si>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</si>
  <si>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</si>
  <si>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</si>
  <si>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</si>
  <si>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</si>
  <si>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</si>
  <si>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</si>
  <si>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</si>
  <si>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</si>
  <si>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</si>
  <si>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</si>
  <si>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</si>
  <si>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</si>
  <si>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</si>
  <si>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</si>
  <si>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</si>
  <si>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</si>
  <si>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</si>
  <si>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</si>
  <si>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</si>
  <si>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</si>
  <si>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</si>
  <si>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</si>
  <si>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</si>
  <si>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</si>
  <si>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</si>
  <si>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</si>
  <si>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</si>
  <si>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</si>
  <si>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</si>
  <si>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</si>
  <si>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</si>
  <si>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</si>
  <si>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</si>
  <si>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</si>
  <si>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</si>
  <si>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</si>
  <si>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</si>
  <si>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</si>
  <si>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</si>
  <si>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</si>
  <si>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</si>
  <si>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</si>
  <si>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</si>
  <si>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</si>
  <si>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</si>
  <si>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</si>
  <si>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</si>
  <si>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</si>
  <si>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</si>
  <si>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</si>
  <si>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</si>
  <si>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</si>
  <si>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</si>
  <si>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</si>
  <si>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</si>
  <si>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</si>
  <si>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</si>
  <si>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</si>
  <si>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</si>
  <si>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</si>
  <si>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</si>
  <si>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</si>
  <si>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</si>
  <si>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</si>
  <si>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</si>
  <si>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</si>
  <si>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</si>
  <si>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</si>
  <si>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</si>
  <si>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</si>
  <si>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</si>
  <si>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</si>
  <si>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</si>
  <si>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</si>
  <si>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</si>
  <si>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</si>
  <si>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</si>
  <si>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</si>
  <si>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</si>
  <si>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</si>
  <si>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</si>
  <si>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</si>
  <si>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</si>
  <si>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</si>
  <si>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</si>
  <si>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</si>
  <si>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</si>
  <si>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</si>
  <si>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</si>
  <si>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</si>
  <si>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</si>
  <si>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</si>
  <si>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</si>
  <si>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</si>
  <si>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</si>
  <si>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</si>
  <si>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</si>
  <si>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</si>
  <si>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</si>
  <si>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</si>
  <si>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</si>
  <si>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</si>
  <si>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</si>
  <si>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</si>
  <si>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</si>
  <si>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</si>
  <si>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</si>
  <si>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</si>
  <si>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</si>
  <si>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</si>
  <si>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</si>
  <si>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</si>
  <si>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</si>
  <si>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</si>
  <si>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</si>
  <si>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</si>
  <si>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</si>
  <si>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</si>
  <si>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</si>
  <si>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</si>
  <si>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</si>
  <si>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</si>
  <si>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</si>
  <si>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</si>
  <si>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</si>
  <si>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</si>
  <si>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</si>
  <si>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</si>
  <si>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</si>
  <si>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</si>
  <si>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</si>
  <si>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</si>
  <si>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</si>
  <si>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</si>
  <si>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</si>
  <si>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</si>
  <si>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</si>
  <si>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</si>
  <si>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</si>
  <si>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</si>
  <si>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</si>
  <si>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</si>
  <si>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</si>
  <si>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</si>
  <si>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</si>
  <si>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</si>
  <si>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</si>
  <si>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</si>
  <si>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</si>
  <si>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</si>
  <si>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</si>
  <si>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</si>
  <si>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</si>
  <si>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</si>
  <si>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</si>
  <si>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</si>
  <si>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</si>
  <si>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</si>
  <si>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</si>
  <si>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</si>
  <si>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</si>
  <si>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</si>
  <si>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</si>
  <si>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</si>
  <si>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</si>
  <si>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</si>
  <si>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</si>
  <si>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</si>
  <si>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</si>
  <si>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</si>
  <si>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</si>
  <si>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</si>
  <si>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</si>
  <si>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</si>
  <si>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</si>
  <si>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</si>
  <si>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</si>
  <si>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</si>
  <si>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</si>
  <si>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</si>
  <si>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</si>
  <si>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</si>
  <si>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</si>
  <si>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</si>
  <si>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</si>
  <si>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</si>
  <si>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</si>
  <si>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</si>
  <si>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</si>
  <si>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</si>
  <si>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</si>
  <si>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</si>
  <si>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</si>
  <si>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</si>
  <si>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</si>
  <si>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</si>
  <si>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</si>
  <si>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</si>
  <si>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</si>
  <si>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</si>
  <si>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</si>
  <si>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</si>
  <si>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</si>
  <si>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</si>
  <si>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</si>
  <si>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</si>
  <si>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</si>
  <si>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</si>
  <si>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</si>
  <si>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</si>
  <si>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</si>
  <si>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</si>
  <si>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</si>
  <si>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</si>
  <si>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</si>
  <si>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</si>
  <si>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</si>
  <si>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</si>
  <si>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</si>
  <si>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</si>
  <si>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</si>
  <si>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</si>
  <si>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</si>
  <si>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</si>
  <si>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</si>
  <si>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</si>
  <si>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</si>
  <si>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</si>
  <si>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</si>
  <si>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</si>
  <si>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</si>
  <si>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</si>
  <si>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</si>
  <si>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</si>
  <si>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</si>
  <si>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</si>
  <si>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</si>
  <si>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</si>
  <si>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</si>
  <si>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</si>
  <si>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</si>
  <si>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</si>
  <si>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</si>
  <si>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</si>
  <si>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</si>
  <si>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</si>
  <si>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</si>
  <si>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</si>
  <si>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</si>
  <si>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</si>
  <si>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</si>
  <si>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</si>
  <si>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</si>
  <si>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</si>
  <si>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</si>
  <si>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</si>
  <si>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</si>
  <si>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</si>
  <si>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</si>
  <si>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</si>
  <si>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</si>
  <si>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</si>
  <si>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</si>
  <si>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</si>
  <si>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</si>
  <si>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</si>
  <si>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</si>
  <si>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</si>
  <si>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</si>
  <si>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</si>
  <si>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</si>
  <si>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</si>
  <si>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</si>
  <si>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</si>
  <si>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</si>
  <si>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</si>
  <si>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</si>
  <si>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</si>
  <si>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</si>
  <si>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</si>
  <si>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</si>
  <si>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</si>
  <si>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</si>
  <si>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</si>
  <si>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</si>
  <si>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</si>
  <si>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</si>
  <si>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</si>
  <si>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</si>
  <si>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</si>
  <si>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</si>
  <si>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</si>
  <si>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</si>
  <si>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</si>
  <si>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</si>
  <si>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</si>
  <si>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</si>
  <si>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</si>
  <si>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</si>
  <si>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</si>
  <si>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</si>
  <si>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</si>
  <si>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</si>
  <si>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</si>
  <si>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</si>
  <si>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</si>
  <si>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</si>
  <si>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</si>
  <si>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</si>
  <si>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</si>
  <si>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</si>
  <si>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</si>
  <si>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</si>
  <si>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</si>
  <si>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</si>
  <si>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</si>
  <si>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</si>
  <si>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</si>
  <si>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</si>
  <si>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</si>
  <si>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</si>
  <si>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</si>
  <si>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</si>
  <si>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</si>
  <si>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</si>
  <si>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</si>
  <si>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</si>
  <si>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</si>
  <si>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</si>
  <si>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</si>
  <si>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</si>
  <si>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</si>
  <si>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</si>
  <si>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</si>
  <si>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</si>
  <si>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</si>
  <si>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</si>
  <si>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</si>
  <si>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</si>
  <si>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</si>
  <si>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</si>
  <si>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</si>
  <si>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</si>
  <si>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</si>
  <si>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</si>
  <si>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</si>
  <si>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</si>
  <si>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</si>
  <si>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</si>
  <si>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</si>
  <si>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</si>
  <si>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</si>
  <si>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</si>
  <si>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</si>
  <si>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</si>
  <si>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</si>
  <si>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</si>
  <si>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</si>
  <si>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</si>
  <si>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</si>
  <si>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</si>
  <si>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</si>
  <si>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</si>
  <si>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</si>
  <si>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</si>
  <si>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</si>
  <si>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</si>
  <si>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</si>
  <si>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</si>
  <si>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</si>
  <si>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</si>
  <si>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</si>
  <si>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</si>
  <si>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</si>
  <si>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</si>
  <si>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</si>
  <si>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</si>
  <si>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</si>
  <si>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</si>
  <si>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</si>
  <si>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</si>
  <si>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</si>
  <si>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</si>
  <si>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</si>
  <si>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</si>
  <si>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</si>
  <si>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</si>
  <si>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</si>
  <si>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</si>
  <si>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</si>
  <si>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</si>
  <si>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</si>
  <si>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</si>
  <si>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</si>
  <si>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</si>
  <si>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</si>
  <si>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</si>
  <si>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</si>
  <si>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</si>
  <si>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</si>
  <si>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</si>
  <si>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</si>
  <si>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</si>
  <si>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</si>
  <si>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</si>
  <si>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</si>
  <si>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</si>
  <si>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</si>
  <si>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</si>
  <si>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</si>
  <si>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</si>
  <si>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</si>
  <si>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</si>
  <si>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</si>
  <si>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</si>
  <si>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</si>
  <si>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</si>
  <si>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</si>
  <si>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</si>
  <si>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</si>
  <si>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</si>
  <si>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</si>
  <si>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</si>
  <si>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</si>
  <si>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</si>
  <si>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</si>
  <si>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</si>
  <si>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</si>
  <si>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</si>
  <si>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</si>
  <si>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</si>
  <si>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</si>
  <si>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</si>
  <si>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</si>
  <si>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</si>
  <si>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</si>
  <si>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</si>
  <si>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</si>
  <si>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</si>
  <si>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</si>
  <si>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</si>
  <si>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</si>
  <si>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</si>
  <si>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</si>
  <si>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</si>
  <si>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</si>
  <si>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</si>
  <si>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</si>
  <si>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</si>
  <si>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</si>
  <si>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</si>
  <si>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</si>
  <si>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</si>
  <si>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</si>
  <si>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</si>
  <si>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</si>
  <si>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</si>
  <si>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</si>
  <si>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</si>
  <si>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</si>
  <si>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</si>
  <si>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</si>
  <si>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</si>
  <si>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</si>
  <si>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</si>
  <si>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</si>
  <si>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</si>
  <si>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</si>
  <si>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</si>
  <si>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</si>
  <si>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</si>
  <si>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</si>
  <si>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</si>
  <si>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</si>
  <si>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</si>
  <si>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</si>
  <si>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</si>
  <si>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</si>
  <si>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</si>
  <si>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</si>
  <si>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</si>
  <si>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</si>
  <si>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</si>
  <si>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</si>
  <si>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</si>
  <si>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</si>
  <si>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</si>
  <si>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</si>
  <si>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</si>
  <si>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</si>
  <si>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</si>
  <si>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</si>
  <si>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</si>
  <si>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</si>
  <si>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</si>
  <si>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</si>
  <si>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</si>
  <si>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</si>
  <si>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</si>
  <si>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</si>
  <si>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</si>
  <si>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</si>
  <si>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</si>
  <si>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</si>
  <si>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</si>
  <si>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</si>
  <si>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</si>
  <si>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</si>
  <si>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</si>
  <si>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</si>
  <si>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</si>
  <si>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</si>
  <si>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</si>
  <si>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</si>
  <si>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</si>
  <si>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</si>
  <si>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</si>
  <si>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</si>
  <si>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</si>
  <si>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</si>
  <si>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</si>
  <si>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</si>
  <si>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</si>
  <si>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</si>
  <si>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</si>
  <si>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</si>
  <si>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</si>
  <si>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</si>
  <si>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</si>
  <si>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</si>
  <si>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</si>
  <si>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</si>
  <si>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</si>
  <si>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</si>
  <si>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</si>
  <si>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</si>
  <si>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</si>
  <si>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</si>
  <si>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</si>
  <si>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</si>
  <si>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</si>
  <si>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</si>
  <si>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</si>
  <si>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</si>
  <si>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</si>
  <si>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</si>
  <si>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</si>
  <si>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</si>
  <si>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</si>
  <si>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</si>
  <si>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</si>
  <si>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</si>
  <si>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</si>
  <si>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</si>
  <si>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</si>
  <si>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</si>
  <si>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</si>
  <si>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</si>
  <si>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</si>
  <si>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</si>
  <si>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</si>
  <si>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</si>
  <si>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</si>
  <si>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</si>
  <si>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</si>
  <si>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</si>
  <si>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</si>
  <si>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</si>
  <si>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</si>
  <si>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</si>
  <si>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</si>
  <si>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</si>
  <si>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</si>
  <si>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</si>
  <si>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</si>
  <si>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</si>
  <si>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</si>
  <si>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</si>
  <si>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</si>
  <si>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</si>
  <si>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</si>
  <si>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</si>
  <si>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</si>
  <si>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</si>
  <si>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</si>
  <si>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</si>
  <si>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</si>
  <si>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</si>
  <si>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</si>
  <si>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</si>
  <si>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</si>
  <si>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</si>
  <si>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</si>
  <si>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</si>
  <si>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</si>
  <si>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</si>
  <si>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</si>
  <si>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</si>
  <si>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</si>
  <si>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</si>
  <si>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</si>
  <si>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</si>
  <si>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</si>
  <si>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</si>
  <si>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</si>
  <si>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</si>
  <si>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</si>
  <si>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</si>
  <si>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</si>
  <si>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</si>
  <si>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</si>
  <si>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</si>
  <si>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</si>
  <si>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</si>
  <si>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</si>
  <si>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</si>
  <si>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</si>
  <si>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</si>
  <si>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</si>
  <si>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</si>
  <si>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</si>
  <si>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</si>
  <si>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</si>
  <si>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</si>
  <si>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</si>
  <si>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</si>
  <si>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</si>
  <si>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</si>
  <si>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</si>
  <si>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</si>
  <si>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</si>
  <si>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</si>
  <si>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</si>
  <si>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</si>
  <si>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</si>
  <si>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</si>
  <si>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</si>
  <si>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</si>
  <si>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</si>
  <si>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</si>
  <si>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</si>
  <si>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</si>
  <si>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</si>
  <si>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</si>
  <si>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</si>
  <si>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</si>
  <si>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</si>
  <si>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</si>
  <si>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</si>
  <si>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</si>
  <si>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</si>
  <si>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</si>
  <si>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</si>
  <si>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</si>
  <si>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</si>
  <si>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</si>
  <si>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</si>
  <si>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</si>
  <si>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</si>
  <si>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</si>
  <si>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</si>
  <si>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</si>
  <si>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</si>
  <si>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</si>
  <si>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</si>
  <si>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</si>
  <si>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</si>
  <si>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</si>
  <si>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</si>
  <si>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</si>
  <si>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</si>
  <si>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</si>
  <si>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</si>
  <si>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</si>
  <si>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</si>
  <si>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</si>
  <si>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</si>
  <si>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</si>
  <si>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</si>
  <si>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</si>
  <si>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</si>
  <si>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</si>
  <si>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</si>
  <si>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</si>
  <si>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</si>
  <si>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</si>
  <si>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</si>
  <si>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</si>
  <si>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</si>
  <si>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</si>
  <si>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</si>
  <si>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</si>
  <si>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</si>
  <si>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</si>
  <si>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</si>
  <si>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</si>
  <si>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</si>
  <si>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</si>
  <si>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</si>
  <si>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</si>
  <si>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</si>
  <si>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</si>
  <si>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</si>
  <si>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</si>
  <si>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</si>
  <si>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</si>
  <si>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</si>
  <si>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</si>
  <si>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</si>
  <si>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</si>
  <si>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</si>
  <si>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</si>
  <si>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</si>
  <si>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</si>
  <si>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</si>
  <si>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</si>
  <si>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</si>
  <si>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</si>
  <si>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</si>
  <si>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</si>
  <si>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</si>
  <si>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</si>
  <si>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</si>
  <si>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</si>
  <si>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</si>
  <si>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</si>
  <si>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</si>
  <si>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</si>
  <si>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</si>
  <si>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</si>
  <si>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</si>
  <si>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</si>
  <si>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</si>
  <si>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</si>
  <si>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</si>
  <si>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</si>
  <si>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</si>
  <si>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</si>
  <si>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</si>
  <si>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</si>
  <si>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</si>
  <si>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</si>
  <si>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</si>
  <si>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</si>
  <si>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</si>
  <si>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</si>
  <si>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</si>
  <si>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</si>
  <si>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</si>
  <si>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</si>
  <si>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</si>
  <si>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</si>
  <si>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</si>
  <si>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</si>
  <si>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</si>
  <si>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</si>
  <si>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</si>
  <si>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</si>
  <si>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</si>
  <si>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</si>
  <si>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</si>
  <si>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</si>
  <si>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</si>
  <si>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</si>
  <si>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</si>
  <si>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</si>
  <si>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</si>
  <si>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</si>
  <si>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</si>
  <si>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</si>
  <si>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</si>
  <si>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</si>
  <si>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</si>
  <si>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</si>
  <si>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</si>
  <si>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</si>
  <si>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</si>
  <si>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</si>
  <si>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</si>
  <si>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</si>
  <si>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</si>
  <si>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</si>
  <si>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</si>
  <si>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</si>
  <si>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</si>
  <si>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</si>
  <si>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</si>
  <si>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</si>
  <si>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</si>
  <si>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</si>
  <si>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</si>
  <si>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</si>
  <si>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</si>
  <si>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</si>
  <si>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</si>
  <si>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</si>
  <si>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</si>
  <si>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</si>
  <si>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</si>
  <si>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</si>
  <si>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</si>
  <si>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</si>
  <si>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</si>
  <si>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</si>
  <si>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</si>
  <si>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</si>
  <si>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</si>
  <si>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</si>
  <si>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</si>
  <si>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</si>
  <si>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</si>
  <si>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</si>
  <si>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</si>
  <si>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</si>
  <si>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</si>
  <si>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</si>
  <si>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</si>
  <si>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</si>
  <si>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</si>
  <si>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</si>
  <si>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</si>
  <si>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</si>
  <si>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</si>
  <si>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</si>
  <si>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</si>
  <si>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</si>
  <si>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</si>
  <si>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</si>
  <si>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</si>
  <si>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</si>
  <si>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</si>
  <si>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</si>
  <si>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</si>
  <si>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</si>
  <si>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</si>
  <si>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</si>
  <si>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</si>
  <si>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</si>
  <si>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</si>
  <si>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</si>
  <si>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</si>
  <si>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</si>
  <si>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</si>
  <si>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</si>
  <si>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</si>
  <si>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</si>
  <si>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</si>
  <si>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</si>
  <si>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</si>
  <si>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</si>
  <si>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</si>
  <si>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</si>
  <si>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</si>
  <si>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</si>
  <si>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</si>
  <si>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</si>
  <si>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</si>
  <si>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</si>
  <si>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</si>
  <si>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</si>
  <si>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</si>
  <si>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</si>
  <si>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</si>
  <si>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</si>
  <si>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</si>
  <si>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</si>
  <si>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</si>
  <si>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</si>
  <si>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</si>
  <si>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</si>
  <si>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</si>
  <si>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</si>
  <si>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</si>
  <si>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</si>
  <si>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</si>
  <si>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</si>
  <si>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</si>
  <si>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</si>
  <si>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</si>
  <si>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</si>
  <si>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</si>
  <si>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</si>
  <si>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</si>
  <si>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</si>
  <si>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</si>
  <si>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</si>
  <si>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</si>
  <si>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</si>
  <si>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</si>
  <si>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</si>
  <si>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</si>
  <si>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</si>
  <si>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</si>
  <si>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</si>
  <si>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</si>
  <si>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</si>
  <si>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</si>
  <si>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</si>
  <si>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</si>
  <si>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</si>
  <si>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</si>
  <si>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</si>
  <si>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</si>
  <si>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</si>
  <si>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</si>
  <si>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</si>
  <si>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</si>
  <si>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</si>
  <si>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</si>
  <si>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</si>
  <si>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</si>
  <si>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</si>
  <si>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</si>
  <si>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</si>
  <si>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</si>
  <si>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</si>
  <si>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</si>
  <si>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</si>
  <si>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</si>
  <si>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</si>
  <si>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</si>
  <si>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</si>
  <si>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</si>
  <si>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</si>
  <si>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</si>
  <si>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</si>
  <si>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</si>
  <si>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</si>
  <si>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</si>
  <si>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</si>
  <si>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</si>
  <si>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</si>
  <si>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</si>
  <si>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</si>
  <si>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</si>
  <si>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</si>
  <si>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</si>
  <si>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</si>
  <si>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</si>
  <si>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</si>
  <si>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</si>
  <si>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</si>
  <si>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</si>
  <si>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</si>
  <si>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</si>
  <si>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</si>
  <si>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</si>
  <si>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</si>
  <si>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</si>
  <si>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</si>
  <si>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</si>
  <si>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</si>
  <si>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</si>
  <si>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</si>
  <si>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</si>
  <si>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</si>
  <si>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</si>
  <si>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</si>
  <si>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</si>
  <si>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</si>
  <si>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</si>
  <si>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</si>
  <si>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</si>
  <si>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</si>
  <si>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</si>
  <si>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</si>
  <si>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</si>
  <si>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</si>
  <si>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</si>
  <si>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</si>
  <si>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</si>
  <si>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</si>
  <si>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</si>
  <si>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</si>
  <si>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</si>
  <si>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</si>
  <si>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</si>
  <si>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</si>
  <si>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</si>
  <si>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</si>
  <si>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</si>
  <si>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</si>
  <si>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</si>
  <si>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</si>
  <si>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</si>
  <si>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</si>
  <si>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</si>
  <si>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</si>
  <si>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</si>
  <si>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</si>
  <si>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</si>
  <si>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</si>
  <si>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</si>
  <si>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</si>
  <si>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</si>
  <si>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</si>
  <si>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</si>
  <si>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</si>
  <si>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</si>
  <si>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</si>
  <si>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</si>
  <si>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</si>
  <si>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</si>
  <si>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</si>
  <si>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</si>
  <si>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</si>
  <si>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</si>
  <si>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</si>
  <si>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</si>
  <si>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</si>
  <si>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</si>
  <si>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</si>
  <si>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</si>
  <si>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</si>
  <si>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</si>
  <si>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</si>
  <si>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</si>
  <si>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</si>
  <si>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</si>
  <si>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</si>
  <si>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</si>
  <si>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</si>
  <si>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</si>
  <si>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</si>
  <si>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</si>
  <si>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</si>
  <si>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</si>
  <si>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</si>
  <si>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</si>
  <si>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</si>
  <si>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</si>
  <si>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</si>
  <si>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</si>
  <si>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</si>
  <si>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</si>
  <si>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</si>
  <si>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</si>
  <si>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</si>
  <si>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</si>
  <si>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</si>
  <si>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</si>
  <si>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</si>
  <si>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</si>
  <si>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</si>
  <si>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</si>
  <si>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</si>
  <si>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</si>
  <si>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</si>
  <si>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</si>
  <si>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</si>
  <si>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</si>
  <si>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</si>
  <si>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</si>
  <si>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</si>
  <si>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</si>
  <si>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</si>
  <si>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</si>
  <si>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</si>
  <si>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</si>
  <si>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</si>
  <si>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</si>
  <si>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</si>
  <si>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</si>
  <si>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</si>
  <si>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</si>
  <si>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</si>
  <si>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</si>
  <si>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</si>
  <si>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</si>
  <si>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</si>
  <si>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</si>
  <si>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</si>
  <si>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</si>
  <si>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</si>
  <si>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</si>
  <si>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</si>
  <si>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</si>
  <si>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</si>
  <si>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</si>
  <si>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</si>
  <si>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</si>
  <si>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</si>
  <si>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</si>
  <si>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</si>
  <si>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</si>
  <si>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</si>
  <si>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</si>
  <si>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</si>
  <si>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</si>
  <si>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</si>
  <si>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</si>
  <si>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</si>
  <si>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</si>
  <si>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</si>
  <si>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</si>
  <si>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</si>
  <si>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</si>
  <si>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</si>
  <si>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</si>
  <si>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</si>
  <si>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</si>
  <si>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</si>
  <si>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</si>
  <si>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</si>
  <si>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</si>
  <si>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</si>
  <si>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</si>
  <si>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</si>
  <si>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</si>
  <si>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</si>
  <si>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</si>
  <si>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</si>
  <si>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</si>
  <si>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</si>
  <si>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</si>
  <si>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</si>
  <si>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</si>
  <si>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</si>
  <si>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</si>
  <si>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</si>
  <si>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</si>
  <si>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</si>
  <si>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</si>
  <si>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</si>
  <si>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</si>
  <si>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</si>
  <si>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</si>
  <si>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</si>
  <si>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</si>
  <si>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</si>
  <si>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</si>
  <si>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</si>
  <si>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</si>
  <si>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</si>
  <si>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</si>
  <si>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</si>
  <si>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</si>
  <si>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</si>
  <si>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</si>
  <si>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</si>
  <si>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</si>
  <si>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</si>
  <si>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</si>
  <si>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</si>
  <si>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</si>
  <si>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</si>
  <si>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</si>
  <si>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</si>
  <si>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</si>
  <si>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</si>
  <si>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</si>
  <si>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</si>
  <si>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</si>
  <si>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</si>
  <si>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</si>
  <si>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</si>
  <si>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</si>
  <si>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</si>
  <si>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</si>
  <si>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</si>
  <si>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</si>
  <si>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</si>
  <si>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</si>
  <si>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</si>
  <si>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</si>
  <si>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</si>
  <si>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</si>
  <si>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</si>
  <si>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</si>
  <si>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</si>
  <si>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</si>
  <si>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</si>
  <si>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</si>
  <si>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</si>
  <si>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</si>
  <si>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</si>
  <si>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</si>
  <si>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</si>
  <si>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</si>
  <si>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</si>
  <si>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</si>
  <si>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</si>
  <si>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</si>
  <si>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</si>
  <si>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</si>
  <si>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</si>
  <si>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</si>
  <si>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</si>
  <si>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</si>
  <si>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</si>
  <si>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</si>
  <si>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</si>
  <si>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</si>
  <si>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</si>
  <si>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</si>
  <si>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</si>
  <si>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</si>
  <si>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</si>
  <si>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</si>
  <si>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</si>
  <si>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</si>
  <si>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</si>
  <si>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</si>
  <si>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</si>
  <si>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</si>
  <si>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</si>
  <si>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</si>
  <si>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</si>
  <si>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</si>
  <si>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</si>
  <si>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</si>
  <si>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</si>
  <si>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</si>
  <si>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</si>
  <si>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</si>
  <si>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</si>
  <si>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</si>
  <si>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</si>
  <si>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</si>
  <si>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</si>
  <si>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</si>
  <si>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</si>
  <si>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</si>
  <si>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</si>
  <si>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</si>
  <si>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</si>
  <si>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</si>
  <si>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</si>
  <si>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</si>
  <si>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</si>
  <si>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</si>
  <si>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</si>
  <si>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</si>
  <si>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</si>
  <si>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</si>
  <si>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</si>
  <si>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</si>
  <si>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</si>
  <si>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</si>
  <si>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</si>
  <si>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</si>
  <si>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</si>
  <si>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</si>
  <si>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</si>
  <si>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</si>
  <si>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</si>
  <si>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</si>
  <si>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</si>
  <si>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</si>
  <si>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</si>
  <si>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</si>
  <si>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</si>
  <si>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</si>
  <si>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</si>
  <si>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</si>
  <si>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</si>
  <si>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</si>
  <si>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</si>
  <si>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</si>
  <si>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</si>
  <si>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</si>
  <si>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</si>
  <si>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</si>
  <si>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</si>
  <si>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</si>
  <si>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</si>
  <si>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</si>
  <si>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</si>
  <si>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</si>
  <si>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</si>
  <si>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</si>
  <si>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</si>
  <si>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</si>
  <si>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</si>
  <si>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</si>
  <si>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</si>
  <si>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</si>
  <si>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</si>
  <si>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</si>
  <si>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</si>
  <si>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</si>
  <si>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</si>
  <si>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</si>
  <si>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</si>
  <si>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</si>
  <si>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</si>
  <si>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</si>
  <si>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</si>
  <si>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</si>
  <si>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</si>
  <si>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</si>
  <si>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</si>
  <si>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</si>
  <si>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</si>
  <si>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</si>
  <si>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</si>
  <si>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</si>
  <si>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</si>
  <si>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</si>
  <si>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</si>
  <si>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</si>
  <si>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</si>
  <si>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</si>
  <si>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</si>
  <si>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</si>
  <si>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</si>
  <si>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</si>
  <si>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</si>
  <si>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</si>
  <si>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</si>
  <si>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</si>
  <si>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</si>
  <si>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</si>
  <si>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</si>
  <si>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</si>
  <si>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</si>
  <si>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</si>
  <si>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</si>
  <si>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</si>
  <si>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</si>
  <si>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</si>
  <si>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</si>
  <si>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</si>
  <si>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</si>
  <si>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</si>
  <si>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</si>
  <si>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</si>
  <si>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</si>
  <si>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</si>
  <si>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</si>
  <si>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</si>
  <si>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</si>
  <si>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</si>
  <si>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</si>
  <si>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</si>
  <si>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</si>
  <si>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</si>
  <si>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</si>
  <si>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</si>
  <si>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</si>
  <si>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</si>
  <si>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</si>
  <si>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</si>
  <si>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</si>
  <si>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</si>
  <si>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</si>
  <si>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</si>
  <si>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</si>
  <si>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</si>
  <si>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</si>
  <si>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</si>
  <si>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</si>
  <si>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</si>
  <si>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</si>
  <si>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</si>
  <si>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</si>
  <si>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</si>
  <si>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</si>
  <si>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</si>
  <si>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</si>
  <si>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</si>
  <si>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</si>
  <si>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</si>
  <si>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</si>
  <si>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</si>
  <si>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</si>
  <si>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</si>
  <si>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</si>
  <si>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</si>
  <si>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</si>
  <si>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</si>
  <si>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</si>
  <si>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</si>
  <si>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</si>
  <si>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</si>
  <si>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</si>
  <si>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</si>
  <si>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</si>
  <si>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</si>
  <si>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</si>
  <si>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</si>
  <si>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</si>
  <si>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</si>
  <si>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</si>
  <si>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</si>
  <si>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</si>
  <si>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</si>
  <si>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</si>
  <si>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</si>
  <si>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</si>
  <si>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</si>
  <si>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</si>
  <si>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</si>
  <si>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</si>
  <si>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</si>
  <si>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</si>
  <si>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</si>
  <si>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</si>
  <si>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</si>
  <si>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</si>
  <si>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</si>
  <si>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</si>
  <si>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</si>
  <si>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</si>
  <si>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</si>
  <si>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</si>
  <si>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</si>
  <si>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</si>
  <si>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</si>
  <si>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</si>
  <si>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</si>
  <si>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</si>
  <si>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</si>
  <si>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</si>
  <si>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</si>
  <si>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</si>
  <si>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</si>
  <si>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</si>
  <si>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</si>
  <si>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</si>
  <si>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</si>
  <si>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</si>
  <si>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</si>
  <si>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</si>
  <si>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</si>
  <si>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</si>
  <si>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</si>
  <si>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</si>
  <si>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</si>
  <si>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</si>
  <si>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</si>
  <si>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</si>
  <si>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</si>
  <si>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</si>
  <si>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</si>
  <si>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</si>
  <si>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</si>
  <si>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</si>
  <si>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</si>
  <si>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</si>
  <si>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</si>
  <si>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</si>
  <si>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</si>
  <si>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</si>
  <si>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</si>
  <si>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</si>
  <si>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</si>
  <si>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</si>
  <si>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</si>
  <si>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</si>
  <si>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</si>
  <si>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</si>
  <si>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</si>
  <si>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</si>
  <si>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</si>
  <si>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</si>
  <si>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</si>
  <si>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</si>
  <si>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</si>
  <si>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</si>
  <si>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</si>
  <si>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</si>
  <si>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</si>
  <si>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</si>
  <si>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</si>
  <si>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</si>
  <si>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</si>
  <si>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</si>
  <si>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</si>
  <si>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</si>
  <si>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</si>
  <si>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</si>
  <si>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</si>
  <si>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</si>
  <si>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</si>
  <si>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</si>
  <si>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</si>
  <si>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</si>
  <si>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</si>
  <si>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</si>
  <si>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</si>
  <si>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</si>
  <si>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</si>
  <si>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</si>
  <si>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</si>
  <si>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</si>
  <si>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</si>
  <si>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</si>
  <si>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</si>
  <si>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</si>
  <si>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</si>
  <si>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</si>
  <si>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</si>
  <si>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</si>
  <si>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</si>
  <si>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</si>
  <si>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</si>
  <si>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</si>
  <si>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</si>
  <si>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</si>
  <si>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</si>
  <si>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</si>
  <si>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</si>
  <si>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</si>
  <si>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</si>
  <si>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</si>
  <si>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</si>
  <si>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</si>
  <si>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</si>
  <si>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</si>
  <si>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</si>
  <si>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</si>
  <si>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</si>
  <si>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</si>
  <si>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</si>
  <si>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</si>
  <si>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</si>
  <si>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</si>
  <si>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</si>
  <si>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</si>
  <si>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</si>
  <si>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</si>
  <si>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</si>
  <si>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</si>
  <si>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</si>
  <si>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</si>
  <si>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</si>
  <si>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</si>
  <si>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</si>
  <si>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</si>
  <si>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</si>
  <si>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</si>
  <si>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</si>
  <si>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</si>
  <si>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</si>
  <si>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</si>
  <si>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</si>
  <si>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</si>
  <si>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</si>
  <si>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</si>
  <si>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</si>
  <si>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</si>
  <si>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</si>
  <si>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</si>
  <si>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</si>
  <si>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</si>
  <si>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</si>
  <si>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</si>
  <si>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</si>
  <si>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</si>
  <si>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</si>
  <si>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</si>
  <si>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</si>
  <si>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</si>
  <si>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</si>
  <si>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</si>
  <si>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</si>
  <si>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</si>
  <si>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</si>
  <si>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</si>
  <si>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</si>
  <si>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</si>
  <si>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</si>
  <si>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</si>
  <si>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</si>
  <si>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</si>
  <si>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</si>
  <si>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</si>
  <si>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</si>
  <si>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</si>
  <si>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</si>
  <si>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</si>
  <si>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</si>
  <si>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</si>
  <si>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</si>
  <si>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</si>
  <si>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</si>
  <si>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</si>
  <si>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</si>
  <si>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</si>
  <si>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</si>
  <si>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</si>
  <si>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</si>
  <si>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</si>
  <si>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</si>
  <si>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</si>
  <si>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</si>
  <si>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</si>
  <si>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</si>
  <si>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</si>
  <si>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</si>
  <si>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</si>
  <si>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</si>
  <si>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</si>
  <si>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</si>
  <si>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</si>
  <si>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</si>
  <si>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</si>
  <si>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</si>
  <si>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</si>
  <si>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</si>
  <si>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</si>
  <si>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</si>
  <si>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</si>
  <si>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</si>
  <si>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</si>
  <si>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</si>
  <si>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</si>
  <si>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</si>
  <si>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</si>
  <si>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</si>
  <si>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</si>
  <si>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</si>
  <si>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</si>
  <si>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</si>
  <si>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</si>
  <si>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</si>
  <si>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</si>
  <si>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</si>
  <si>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</si>
  <si>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</si>
  <si>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</si>
  <si>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</si>
  <si>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</si>
  <si>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</si>
  <si>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</si>
  <si>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</si>
  <si>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</si>
  <si>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</si>
  <si>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</si>
  <si>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</si>
  <si>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</si>
  <si>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</si>
  <si>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</si>
  <si>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</si>
  <si>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</si>
  <si>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</si>
  <si>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</si>
  <si>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</si>
  <si>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</si>
  <si>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</si>
  <si>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</si>
  <si>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</si>
  <si>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</si>
  <si>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</si>
  <si>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</si>
  <si>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</si>
  <si>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</si>
  <si>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</si>
  <si>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</si>
  <si>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</si>
  <si>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</si>
  <si>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</si>
  <si>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</si>
  <si>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</si>
  <si>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</si>
  <si>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</si>
  <si>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</si>
  <si>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</si>
  <si>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</si>
  <si>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</si>
  <si>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</si>
  <si>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</si>
  <si>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</si>
  <si>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</si>
  <si>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</si>
  <si>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</si>
  <si>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</si>
  <si>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</si>
  <si>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</si>
  <si>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</si>
  <si>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</si>
  <si>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</si>
  <si>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</si>
  <si>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</si>
  <si>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</si>
  <si>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</si>
  <si>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</si>
  <si>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</si>
  <si>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</si>
  <si>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</si>
  <si>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</si>
  <si>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</si>
  <si>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</si>
  <si>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</si>
  <si>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</si>
  <si>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</si>
  <si>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</si>
  <si>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</si>
  <si>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</si>
  <si>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</si>
  <si>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</si>
  <si>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</si>
  <si>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</si>
  <si>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</si>
  <si>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</si>
  <si>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</si>
  <si>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</si>
  <si>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</si>
  <si>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</si>
  <si>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</si>
  <si>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</si>
  <si>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</si>
  <si>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</si>
  <si>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</si>
  <si>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</si>
  <si>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</si>
  <si>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</si>
  <si>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</si>
  <si>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</si>
  <si>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</si>
  <si>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</si>
  <si>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</si>
  <si>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</si>
  <si>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</si>
  <si>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</si>
  <si>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</si>
  <si>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</si>
  <si>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</si>
  <si>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</si>
  <si>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</si>
  <si>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</si>
  <si>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</si>
  <si>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</si>
  <si>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</si>
  <si>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</si>
  <si>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</si>
  <si>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</si>
  <si>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</si>
  <si>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</si>
  <si>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</si>
  <si>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</si>
  <si>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</si>
  <si>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</si>
  <si>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</si>
  <si>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</si>
  <si>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</si>
  <si>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</si>
  <si>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</si>
  <si>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</si>
  <si>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</si>
  <si>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</si>
  <si>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</si>
  <si>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</si>
  <si>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</si>
  <si>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</si>
  <si>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</si>
  <si>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</si>
  <si>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</si>
  <si>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</si>
  <si>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</si>
  <si>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</si>
  <si>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</si>
  <si>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</si>
  <si>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</si>
  <si>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</si>
  <si>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</si>
  <si>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</si>
  <si>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</si>
  <si>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</si>
  <si>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</si>
  <si>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</si>
  <si>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</si>
  <si>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</si>
  <si>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</si>
  <si>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</si>
  <si>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</si>
  <si>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</si>
  <si>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</si>
  <si>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</si>
  <si>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</si>
  <si>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</si>
  <si>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</si>
  <si>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</si>
  <si>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</si>
  <si>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</si>
  <si>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</si>
  <si>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</si>
  <si>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</si>
  <si>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</si>
  <si>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</si>
  <si>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</si>
  <si>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</si>
  <si>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</si>
  <si>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</si>
  <si>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</si>
  <si>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</si>
  <si>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</si>
  <si>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</si>
  <si>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</si>
  <si>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</si>
  <si>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</si>
  <si>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</si>
  <si>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</si>
  <si>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</si>
  <si>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</si>
  <si>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</si>
  <si>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</si>
  <si>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</si>
  <si>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</si>
  <si>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</si>
  <si>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</si>
  <si>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</si>
  <si>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</si>
  <si>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</si>
  <si>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</si>
  <si>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</si>
  <si>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</si>
  <si>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</si>
  <si>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</si>
  <si>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</si>
  <si>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</si>
  <si>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</si>
  <si>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</si>
  <si>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</si>
  <si>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</si>
  <si>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</si>
  <si>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</si>
  <si>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</si>
  <si>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</si>
  <si>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</si>
  <si>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</si>
  <si>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</si>
  <si>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</si>
  <si>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</si>
  <si>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</si>
  <si>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</si>
  <si>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</si>
  <si>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</si>
  <si>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</si>
  <si>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</si>
  <si>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</si>
  <si>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</si>
  <si>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</si>
  <si>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</si>
  <si>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</si>
  <si>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</si>
  <si>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</si>
  <si>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</si>
  <si>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</si>
  <si>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</si>
  <si>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</si>
  <si>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</si>
  <si>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</si>
  <si>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</si>
  <si>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</si>
  <si>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</si>
  <si>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</si>
  <si>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</si>
  <si>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</si>
  <si>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</si>
  <si>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</si>
  <si>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</si>
  <si>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</si>
  <si>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</si>
  <si>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</si>
  <si>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</si>
  <si>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</si>
  <si>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</si>
  <si>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</si>
  <si>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</si>
  <si>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</si>
  <si>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</si>
  <si>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</si>
  <si>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</si>
  <si>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</si>
  <si>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</si>
  <si>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</si>
  <si>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</si>
  <si>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</si>
  <si>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</si>
  <si>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</si>
  <si>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</si>
  <si>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</si>
  <si>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</si>
  <si>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</si>
  <si>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</si>
  <si>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</si>
  <si>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</si>
  <si>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</si>
  <si>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</si>
  <si>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</si>
  <si>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</si>
  <si>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</si>
  <si>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</si>
  <si>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</si>
  <si>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</si>
  <si>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</si>
  <si>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</si>
  <si>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</si>
  <si>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</si>
  <si>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</si>
  <si>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</si>
  <si>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</si>
  <si>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</si>
  <si>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</si>
  <si>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</si>
  <si>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</si>
  <si>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</si>
  <si>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</si>
  <si>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</si>
  <si>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</si>
  <si>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</si>
  <si>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</si>
  <si>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</si>
  <si>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</si>
  <si>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</si>
  <si>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</si>
  <si>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</si>
  <si>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</si>
  <si>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</si>
  <si>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</si>
  <si>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</si>
  <si>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</si>
  <si>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</si>
  <si>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</si>
  <si>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</si>
  <si>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</si>
  <si>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</si>
  <si>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</si>
  <si>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</si>
  <si>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</si>
  <si>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</si>
  <si>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</si>
  <si>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</si>
  <si>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</si>
  <si>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</si>
  <si>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</si>
  <si>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</si>
  <si>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</si>
  <si>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</si>
  <si>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</si>
  <si>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</si>
  <si>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</si>
  <si>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</si>
  <si>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</si>
  <si>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</si>
  <si>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</si>
  <si>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</si>
  <si>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</si>
  <si>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</si>
  <si>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</si>
  <si>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</si>
  <si>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</si>
  <si>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</si>
  <si>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</si>
  <si>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</si>
  <si>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</si>
  <si>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</si>
  <si>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</si>
  <si>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</si>
  <si>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</si>
  <si>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</si>
  <si>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</si>
  <si>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</si>
  <si>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</si>
  <si>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</si>
  <si>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</si>
  <si>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</si>
  <si>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</si>
  <si>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</si>
  <si>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</si>
  <si>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</si>
  <si>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</si>
  <si>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</si>
  <si>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</si>
  <si>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</si>
  <si>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</si>
  <si>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</si>
  <si>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</si>
  <si>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</si>
  <si>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</si>
  <si>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</si>
  <si>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</si>
  <si>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</si>
  <si>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</si>
  <si>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</si>
  <si>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</si>
  <si>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</si>
  <si>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</si>
  <si>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</si>
  <si>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</si>
  <si>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</si>
  <si>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</si>
  <si>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</si>
  <si>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</si>
  <si>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</si>
  <si>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</si>
  <si>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</si>
  <si>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</si>
  <si>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</si>
  <si>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</si>
  <si>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</si>
  <si>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</si>
  <si>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</si>
  <si>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</si>
  <si>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</si>
  <si>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</si>
  <si>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</si>
  <si>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</si>
  <si>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</si>
  <si>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</si>
  <si>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</si>
  <si>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</si>
  <si>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</si>
  <si>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</si>
  <si>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</si>
  <si>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</si>
  <si>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</si>
  <si>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</si>
  <si>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</si>
  <si>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</si>
  <si>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</si>
  <si>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</si>
  <si>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</si>
  <si>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</si>
  <si>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</si>
  <si>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</si>
  <si>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</si>
  <si>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</si>
  <si>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</si>
  <si>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</si>
  <si>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</si>
  <si>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</si>
  <si>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</si>
  <si>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</si>
  <si>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</si>
  <si>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</si>
  <si>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</si>
  <si>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</si>
  <si>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</si>
  <si>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</si>
  <si>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</si>
  <si>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</si>
  <si>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</si>
  <si>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</si>
  <si>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</si>
  <si>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</si>
  <si>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</si>
  <si>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</si>
  <si>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</si>
  <si>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</si>
  <si>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</si>
  <si>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</si>
  <si>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</si>
  <si>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</si>
  <si>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</si>
  <si>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</si>
  <si>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</si>
  <si>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</si>
  <si>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</si>
  <si>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</si>
  <si>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</si>
  <si>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</si>
  <si>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</si>
  <si>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</si>
  <si>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</si>
  <si>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</si>
  <si>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</si>
  <si>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</si>
  <si>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</si>
  <si>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</si>
  <si>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</si>
  <si>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</si>
  <si>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</si>
  <si>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</si>
  <si>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</si>
  <si>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</si>
  <si>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</si>
  <si>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</si>
  <si>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</si>
  <si>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</si>
  <si>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</si>
  <si>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</si>
  <si>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</si>
  <si>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</si>
  <si>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</si>
  <si>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</si>
  <si>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</si>
  <si>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</si>
  <si>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</si>
  <si>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</si>
  <si>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</si>
  <si>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</si>
  <si>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</si>
  <si>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</si>
  <si>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</si>
  <si>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</si>
  <si>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</si>
  <si>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</si>
  <si>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</si>
  <si>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</si>
  <si>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</si>
  <si>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</si>
  <si>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</si>
  <si>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</si>
  <si>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</si>
  <si>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</si>
  <si>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</si>
  <si>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</si>
  <si>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</si>
  <si>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</si>
  <si>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</si>
  <si>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</si>
  <si>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</si>
  <si>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</si>
  <si>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</si>
  <si>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</si>
  <si>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</si>
  <si>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</si>
  <si>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</si>
  <si>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</si>
  <si>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</si>
  <si>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</si>
  <si>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</si>
  <si>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</si>
  <si>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</si>
  <si>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</si>
  <si>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</si>
  <si>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</si>
  <si>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</si>
  <si>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</si>
  <si>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</si>
  <si>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</si>
  <si>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</si>
  <si>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</si>
  <si>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</si>
  <si>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</si>
  <si>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</si>
  <si>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</si>
  <si>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</si>
  <si>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</si>
  <si>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</si>
  <si>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</si>
  <si>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</si>
  <si>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</si>
  <si>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</si>
  <si>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</si>
  <si>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</si>
  <si>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</si>
  <si>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</si>
  <si>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</si>
  <si>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</si>
  <si>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</si>
  <si>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</si>
  <si>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</si>
  <si>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</si>
  <si>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</si>
  <si>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</si>
  <si>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</si>
  <si>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</si>
  <si>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</si>
  <si>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</si>
  <si>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</si>
  <si>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</si>
  <si>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</si>
  <si>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</si>
  <si>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</si>
  <si>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</si>
  <si>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</si>
  <si>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</si>
  <si>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</si>
  <si>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</si>
  <si>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</si>
  <si>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</si>
  <si>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</si>
  <si>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</si>
  <si>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</si>
  <si>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</si>
  <si>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</si>
  <si>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</si>
  <si>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</si>
  <si>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</si>
  <si>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</si>
  <si>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</si>
  <si>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</si>
  <si>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</si>
  <si>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</si>
  <si>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</si>
  <si>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</si>
  <si>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</si>
  <si>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</si>
  <si>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</si>
  <si>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</si>
  <si>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</si>
  <si>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</si>
  <si>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</si>
  <si>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</si>
  <si>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</si>
  <si>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</si>
  <si>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</si>
  <si>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</si>
  <si>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</si>
  <si>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</si>
  <si>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</si>
  <si>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</si>
  <si>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</si>
  <si>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</si>
  <si>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</si>
  <si>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</si>
  <si>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</si>
  <si>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</si>
  <si>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</si>
  <si>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</si>
  <si>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</si>
  <si>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</si>
  <si>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</si>
  <si>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</si>
  <si>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</si>
  <si>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</si>
  <si>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</si>
  <si>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</si>
  <si>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</si>
  <si>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</si>
  <si>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</si>
  <si>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</si>
  <si>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</si>
  <si>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</si>
  <si>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</si>
  <si>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</si>
  <si>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</si>
  <si>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</si>
  <si>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</si>
  <si>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</si>
  <si>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</si>
  <si>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</si>
  <si>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</si>
  <si>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</si>
  <si>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</si>
  <si>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</si>
  <si>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</si>
  <si>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</si>
  <si>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</si>
  <si>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</si>
  <si>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</si>
  <si>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</si>
  <si>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</si>
  <si>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</si>
  <si>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</si>
  <si>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</si>
  <si>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</si>
  <si>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</si>
  <si>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</si>
  <si>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</si>
  <si>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</si>
  <si>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</si>
  <si>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</si>
  <si>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</si>
  <si>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</si>
  <si>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</si>
  <si>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</si>
  <si>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</si>
  <si>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</si>
  <si>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</si>
  <si>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</si>
  <si>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</si>
  <si>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</si>
  <si>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</si>
  <si>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</si>
  <si>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</si>
  <si>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</si>
  <si>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</si>
  <si>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</si>
  <si>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</si>
  <si>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</si>
  <si>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</si>
  <si>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</si>
  <si>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</si>
  <si>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</si>
  <si>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</si>
  <si>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</si>
  <si>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</si>
  <si>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</si>
  <si>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</si>
  <si>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</si>
  <si>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</si>
  <si>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</si>
  <si>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</si>
  <si>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</si>
  <si>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</si>
  <si>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</si>
  <si>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</si>
  <si>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</si>
  <si>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</si>
  <si>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</si>
  <si>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</si>
  <si>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</si>
  <si>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</si>
  <si>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</si>
  <si>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</si>
  <si>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</si>
  <si>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</si>
  <si>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</si>
  <si>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</si>
  <si>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</si>
  <si>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</si>
  <si>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</si>
  <si>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</si>
  <si>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</si>
  <si>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</si>
  <si>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</si>
  <si>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</si>
  <si>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</si>
  <si>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</si>
  <si>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</si>
  <si>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</si>
  <si>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</si>
  <si>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</si>
  <si>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</si>
  <si>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</si>
  <si>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</si>
  <si>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</si>
  <si>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</si>
  <si>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</si>
  <si>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</si>
  <si>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</si>
  <si>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</si>
  <si>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</si>
  <si>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</si>
  <si>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</si>
  <si>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</si>
  <si>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</si>
  <si>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</si>
  <si>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</si>
  <si>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</si>
  <si>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</si>
  <si>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</si>
  <si>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</si>
  <si>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</si>
  <si>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</si>
  <si>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</si>
  <si>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</si>
  <si>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</si>
  <si>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</si>
  <si>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</si>
  <si>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</si>
  <si>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</si>
  <si>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</si>
  <si>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</si>
  <si>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</si>
  <si>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</si>
  <si>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</si>
  <si>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</si>
  <si>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</si>
  <si>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</si>
  <si>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</si>
  <si>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</si>
  <si>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</si>
  <si>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</si>
  <si>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</si>
  <si>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</si>
  <si>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</si>
  <si>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</si>
  <si>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</si>
  <si>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</si>
  <si>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</si>
  <si>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</si>
  <si>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</si>
  <si>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</si>
  <si>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</si>
  <si>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</si>
  <si>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</si>
  <si>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</si>
  <si>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</si>
  <si>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</si>
  <si>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</si>
  <si>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</si>
  <si>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</si>
  <si>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</si>
  <si>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</si>
  <si>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</si>
  <si>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</si>
  <si>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</si>
  <si>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</si>
  <si>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</si>
  <si>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</si>
  <si>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</si>
  <si>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</si>
  <si>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</si>
  <si>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</si>
  <si>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</si>
  <si>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</si>
  <si>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</si>
  <si>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</si>
  <si>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</si>
  <si>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</si>
  <si>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</si>
  <si>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</si>
  <si>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</si>
  <si>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</si>
  <si>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</si>
  <si>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</si>
  <si>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</si>
  <si>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</si>
  <si>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</si>
  <si>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</si>
  <si>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</si>
  <si>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</si>
  <si>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</si>
  <si>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</si>
  <si>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</si>
  <si>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</si>
  <si>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</si>
  <si>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</si>
  <si>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</si>
  <si>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</si>
  <si>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</si>
  <si>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</si>
  <si>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</si>
  <si>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</si>
  <si>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</si>
  <si>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</si>
  <si>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</si>
  <si>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</si>
  <si>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</si>
  <si>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</si>
  <si>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</si>
  <si>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</si>
  <si>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</si>
  <si>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</si>
  <si>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</si>
  <si>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</si>
  <si>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</si>
  <si>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</si>
  <si>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</si>
  <si>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</si>
  <si>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</si>
  <si>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</si>
  <si>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</si>
  <si>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</si>
  <si>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</si>
  <si>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</si>
  <si>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</si>
  <si>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</si>
  <si>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</si>
  <si>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</si>
  <si>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</si>
  <si>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</si>
  <si>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</si>
  <si>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</si>
  <si>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</si>
  <si>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</si>
  <si>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</si>
  <si>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</si>
  <si>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</si>
  <si>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</si>
  <si>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</si>
  <si>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</si>
  <si>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</si>
  <si>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</si>
  <si>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</si>
  <si>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</si>
  <si>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</si>
  <si>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</si>
  <si>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</si>
  <si>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</si>
  <si>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</si>
  <si>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</si>
  <si>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</si>
  <si>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</si>
  <si>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</si>
  <si>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</si>
  <si>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</si>
  <si>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</si>
  <si>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</si>
  <si>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</si>
  <si>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</si>
  <si>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</si>
  <si>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</si>
  <si>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</si>
  <si>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</si>
  <si>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</si>
  <si>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</si>
  <si>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</si>
  <si>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</si>
  <si>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</si>
  <si>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</si>
  <si>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</si>
  <si>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</si>
  <si>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</si>
  <si>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</si>
  <si>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</si>
  <si>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</si>
  <si>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</si>
  <si>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</si>
  <si>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</si>
  <si>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</si>
  <si>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</si>
  <si>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</si>
  <si>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</si>
  <si>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</si>
  <si>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</si>
  <si>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</si>
  <si>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</si>
  <si>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</si>
  <si>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</si>
  <si>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</si>
  <si>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</si>
  <si>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</si>
  <si>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</si>
  <si>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</si>
  <si>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</si>
  <si>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</si>
  <si>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</si>
  <si>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</si>
  <si>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</si>
  <si>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</si>
  <si>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</si>
  <si>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</si>
  <si>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</si>
  <si>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</si>
  <si>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</si>
  <si>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</si>
  <si>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</si>
  <si>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</si>
  <si>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</si>
  <si>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</si>
  <si>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</si>
  <si>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</si>
  <si>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</si>
  <si>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</si>
  <si>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</si>
  <si>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</si>
  <si>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</si>
  <si>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</si>
  <si>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</si>
  <si>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</si>
  <si>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</si>
  <si>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</si>
  <si>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</si>
  <si>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</si>
  <si>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</si>
  <si>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</si>
  <si>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</si>
  <si>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</si>
  <si>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</si>
  <si>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</si>
  <si>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</si>
  <si>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</si>
  <si>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</si>
  <si>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</si>
  <si>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</si>
  <si>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</si>
  <si>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</si>
  <si>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</si>
  <si>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</si>
  <si>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</si>
  <si>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</si>
  <si>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</si>
  <si>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</si>
  <si>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</si>
  <si>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</si>
  <si>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</si>
  <si>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</si>
  <si>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</si>
  <si>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</si>
  <si>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</si>
  <si>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</si>
  <si>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</si>
  <si>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</si>
  <si>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</si>
  <si>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</si>
  <si>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</si>
  <si>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</si>
  <si>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</si>
  <si>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</si>
  <si>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</si>
  <si>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</si>
  <si>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</si>
  <si>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</si>
  <si>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</si>
  <si>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</si>
  <si>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</si>
  <si>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</si>
  <si>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</si>
  <si>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</si>
  <si>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</si>
  <si>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</si>
  <si>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</si>
  <si>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</si>
  <si>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</si>
  <si>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</si>
  <si>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</si>
  <si>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</si>
  <si>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</si>
  <si>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</si>
  <si>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</si>
  <si>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</si>
  <si>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</si>
  <si>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</si>
  <si>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</si>
  <si>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</si>
  <si>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</si>
  <si>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</si>
  <si>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</si>
  <si>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</si>
  <si>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</si>
  <si>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</si>
  <si>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</si>
  <si>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</si>
  <si>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</si>
  <si>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</si>
  <si>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</si>
  <si>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</si>
  <si>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</si>
  <si>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</si>
  <si>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</si>
  <si>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</si>
  <si>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</si>
  <si>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</si>
  <si>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</si>
  <si>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</si>
  <si>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</si>
  <si>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</si>
  <si>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</si>
  <si>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</si>
  <si>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</si>
  <si>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</si>
  <si>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</si>
  <si>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</si>
  <si>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</si>
  <si>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</si>
  <si>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</si>
  <si>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</si>
  <si>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</si>
  <si>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</si>
  <si>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</si>
  <si>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</si>
  <si>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</si>
  <si>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</si>
  <si>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</si>
  <si>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</si>
  <si>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</si>
  <si>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</si>
  <si>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</si>
  <si>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</si>
  <si>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</si>
  <si>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</si>
  <si>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</si>
  <si>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</si>
  <si>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</si>
  <si>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</si>
  <si>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</si>
  <si>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</si>
  <si>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</si>
  <si>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</si>
  <si>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</si>
  <si>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</si>
  <si>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</si>
  <si>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</si>
  <si>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</si>
  <si>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</si>
  <si>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</si>
  <si>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</si>
  <si>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</si>
  <si>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</si>
  <si>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</si>
  <si>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</si>
  <si>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</si>
  <si>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</si>
  <si>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</si>
  <si>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</si>
  <si>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</si>
  <si>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</si>
  <si>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</si>
  <si>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</si>
  <si>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</si>
  <si>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</si>
  <si>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</si>
  <si>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</si>
  <si>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</si>
  <si>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</si>
  <si>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</si>
  <si>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</si>
  <si>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</si>
  <si>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</si>
  <si>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</si>
  <si>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</si>
  <si>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</si>
  <si>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</si>
  <si>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</si>
  <si>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</si>
  <si>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</si>
  <si>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</si>
  <si>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</si>
  <si>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</si>
  <si>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</si>
  <si>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</si>
  <si>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</si>
  <si>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</si>
  <si>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</si>
  <si>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</si>
  <si>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</si>
  <si>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</si>
  <si>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</si>
  <si>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</si>
  <si>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</si>
  <si>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</si>
  <si>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</si>
  <si>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</si>
  <si>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</si>
  <si>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</si>
  <si>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</si>
  <si>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</si>
  <si>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</si>
  <si>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</si>
  <si>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</si>
  <si>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</si>
  <si>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</si>
  <si>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</si>
  <si>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</si>
  <si>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</si>
  <si>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</si>
  <si>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</si>
  <si>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</si>
  <si>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</si>
  <si>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</si>
  <si>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</si>
  <si>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</si>
  <si>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</si>
  <si>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</si>
  <si>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</si>
  <si>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</si>
  <si>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</si>
  <si>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</si>
  <si>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</si>
  <si>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</si>
  <si>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</si>
  <si>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</si>
  <si>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</si>
  <si>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</si>
  <si>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</si>
  <si>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</si>
  <si>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</si>
  <si>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</si>
  <si>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</si>
  <si>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</si>
  <si>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</si>
  <si>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</si>
  <si>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</si>
  <si>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</si>
  <si>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</si>
  <si>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</si>
  <si>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</si>
  <si>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</si>
  <si>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</si>
  <si>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</si>
  <si>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</si>
  <si>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</si>
  <si>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</si>
  <si>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</si>
  <si>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</si>
  <si>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</si>
  <si>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</si>
  <si>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</si>
  <si>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</si>
  <si>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</si>
  <si>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</si>
  <si>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</si>
  <si>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</si>
  <si>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</si>
  <si>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</si>
  <si>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</si>
  <si>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</si>
  <si>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</si>
  <si>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</si>
  <si>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</si>
  <si>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</si>
  <si>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</si>
  <si>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</si>
  <si>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</si>
  <si>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</si>
  <si>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</si>
  <si>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</si>
  <si>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</si>
  <si>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</si>
  <si>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</si>
  <si>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</si>
  <si>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</si>
  <si>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</si>
  <si>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</si>
  <si>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</si>
  <si>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</si>
  <si>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</si>
  <si>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</si>
  <si>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</si>
  <si>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</si>
  <si>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</si>
  <si>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</si>
  <si>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</si>
  <si>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</si>
  <si>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</si>
  <si>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</si>
  <si>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</si>
  <si>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</si>
  <si>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</si>
  <si>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</si>
  <si>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</si>
  <si>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</si>
  <si>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</si>
  <si>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</si>
  <si>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</si>
  <si>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</si>
  <si>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</si>
  <si>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</si>
  <si>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</si>
  <si>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</si>
  <si>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</si>
  <si>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</si>
  <si>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</si>
  <si>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</si>
  <si>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</si>
  <si>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</si>
  <si>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</si>
  <si>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</si>
  <si>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</si>
  <si>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</si>
  <si>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</si>
  <si>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</si>
  <si>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</si>
  <si>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</si>
  <si>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</si>
  <si>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</si>
  <si>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</si>
  <si>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</si>
  <si>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</si>
  <si>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</si>
  <si>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</si>
  <si>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</si>
  <si>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</si>
  <si>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</si>
  <si>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</si>
  <si>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</si>
  <si>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</si>
  <si>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</si>
  <si>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</si>
  <si>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</si>
  <si>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</si>
  <si>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</si>
  <si>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</si>
  <si>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</si>
  <si>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</si>
  <si>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</si>
  <si>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</si>
  <si>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</si>
  <si>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</si>
  <si>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</si>
  <si>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</si>
  <si>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</si>
  <si>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</si>
  <si>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</si>
  <si>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</si>
  <si>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</si>
  <si>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</si>
  <si>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</si>
  <si>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</si>
  <si>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</si>
  <si>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</si>
  <si>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</si>
  <si>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</si>
  <si>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</si>
  <si>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</si>
  <si>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</si>
  <si>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</si>
  <si>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</si>
  <si>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</si>
  <si>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</si>
  <si>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</si>
  <si>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</si>
  <si>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</si>
  <si>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</si>
  <si>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</si>
  <si>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</si>
  <si>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</si>
  <si>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</si>
  <si>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</si>
  <si>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</si>
  <si>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</si>
  <si>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</si>
  <si>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</si>
  <si>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</si>
  <si>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</si>
  <si>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</si>
  <si>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</si>
  <si>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</si>
  <si>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</si>
  <si>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</si>
  <si>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</si>
  <si>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</si>
  <si>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</si>
  <si>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</si>
  <si>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</si>
  <si>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</si>
  <si>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</si>
  <si>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</si>
  <si>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</si>
  <si>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</si>
  <si>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</si>
  <si>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</si>
  <si>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</si>
  <si>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</si>
  <si>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</si>
  <si>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</si>
  <si>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</si>
  <si>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</si>
  <si>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</si>
  <si>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</si>
  <si>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</si>
  <si>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</si>
  <si>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</si>
  <si>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</si>
  <si>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</si>
  <si>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</si>
  <si>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</si>
  <si>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</si>
  <si>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</si>
  <si>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</si>
  <si>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</si>
  <si>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</si>
  <si>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</si>
  <si>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</si>
  <si>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</si>
  <si>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</si>
  <si>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</si>
  <si>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</si>
  <si>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</si>
  <si>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</si>
  <si>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</si>
  <si>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</si>
  <si>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</si>
  <si>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</si>
  <si>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</si>
  <si>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</si>
  <si>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</si>
  <si>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</si>
  <si>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</si>
  <si>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</si>
  <si>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</si>
  <si>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</si>
  <si>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</si>
  <si>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</si>
  <si>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</si>
  <si>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</si>
  <si>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</si>
  <si>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</si>
  <si>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</si>
  <si>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</si>
  <si>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</si>
  <si>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</si>
  <si>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</si>
  <si>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</si>
  <si>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</si>
  <si>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</si>
  <si>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</si>
  <si>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</si>
  <si>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</si>
  <si>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</si>
  <si>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</si>
  <si>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</si>
  <si>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</si>
  <si>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</si>
  <si>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</si>
  <si>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</si>
  <si>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</si>
  <si>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</si>
  <si>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</si>
  <si>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</si>
  <si>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</si>
  <si>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</si>
  <si>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</si>
  <si>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</si>
  <si>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</si>
  <si>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</si>
  <si>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</si>
  <si>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</si>
  <si>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</si>
  <si>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</si>
  <si>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</si>
  <si>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</si>
  <si>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</si>
  <si>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</si>
  <si>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</si>
  <si>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</si>
  <si>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</si>
  <si>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</si>
  <si>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</si>
  <si>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</si>
  <si>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</si>
  <si>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</si>
  <si>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</si>
  <si>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</si>
  <si>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</si>
  <si>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</si>
  <si>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</si>
  <si>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</si>
  <si>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</si>
  <si>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</si>
  <si>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</si>
  <si>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</si>
  <si>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</si>
  <si>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</si>
  <si>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</si>
  <si>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</si>
  <si>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</si>
  <si>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</si>
  <si>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</si>
  <si>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</si>
  <si>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</si>
  <si>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</si>
  <si>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</si>
  <si>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</si>
  <si>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</si>
  <si>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</si>
  <si>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</si>
  <si>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</si>
  <si>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</si>
  <si>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</si>
  <si>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</si>
  <si>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</si>
  <si>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</si>
  <si>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</si>
  <si>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</si>
  <si>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</si>
  <si>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</si>
  <si>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</si>
  <si>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</si>
  <si>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</si>
  <si>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</si>
  <si>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</si>
  <si>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</si>
  <si>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</si>
  <si>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</si>
  <si>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</si>
  <si>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</si>
  <si>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</si>
  <si>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</si>
  <si>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</si>
  <si>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</si>
  <si>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</si>
  <si>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</si>
  <si>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</si>
  <si>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</si>
  <si>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</si>
  <si>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</si>
  <si>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</si>
  <si>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</si>
  <si>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</si>
  <si>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</si>
  <si>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</si>
  <si>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</si>
  <si>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</si>
  <si>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</si>
  <si>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</si>
  <si>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</si>
  <si>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</si>
  <si>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</si>
  <si>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</si>
  <si>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</si>
  <si>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</si>
  <si>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</si>
  <si>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</si>
  <si>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</si>
  <si>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</si>
  <si>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</si>
  <si>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</si>
  <si>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</si>
  <si>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</si>
  <si>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</si>
  <si>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</si>
  <si>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</si>
  <si>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</si>
  <si>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</si>
  <si>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</si>
  <si>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</si>
  <si>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</si>
  <si>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</si>
  <si>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</si>
  <si>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</si>
  <si>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</si>
  <si>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</si>
  <si>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</si>
  <si>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</si>
  <si>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</si>
  <si>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</si>
  <si>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</si>
  <si>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</si>
  <si>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</si>
  <si>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</si>
  <si>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</si>
  <si>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</si>
  <si>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</si>
  <si>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</si>
  <si>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</si>
  <si>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</si>
  <si>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</si>
  <si>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</si>
  <si>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</si>
  <si>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</si>
  <si>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</si>
  <si>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</si>
  <si>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</si>
  <si>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</si>
  <si>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</si>
  <si>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</si>
  <si>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</si>
  <si>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</si>
  <si>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</si>
  <si>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</si>
  <si>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</si>
  <si>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</si>
  <si>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</si>
  <si>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</si>
  <si>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</si>
  <si>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</si>
  <si>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</si>
  <si>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</si>
  <si>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</si>
  <si>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</si>
  <si>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</si>
  <si>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</si>
  <si>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</si>
  <si>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</si>
  <si>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</si>
  <si>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</si>
  <si>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</si>
  <si>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</si>
  <si>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</si>
  <si>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</si>
  <si>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</si>
  <si>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</si>
  <si>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</si>
  <si>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</si>
  <si>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</si>
  <si>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</si>
  <si>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</si>
  <si>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</si>
  <si>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</si>
  <si>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</si>
  <si>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</si>
  <si>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</si>
  <si>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</si>
  <si>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</si>
  <si>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</si>
  <si>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</si>
  <si>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</si>
  <si>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</si>
  <si>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</si>
  <si>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</si>
  <si>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</si>
  <si>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</si>
  <si>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</si>
  <si>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</si>
  <si>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</si>
  <si>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</si>
  <si>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</si>
  <si>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</si>
  <si>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</si>
  <si>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</si>
  <si>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</si>
  <si>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</si>
  <si>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</si>
  <si>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</si>
  <si>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</si>
  <si>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</si>
  <si>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</si>
  <si>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</si>
  <si>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</si>
  <si>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</si>
  <si>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</si>
  <si>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</si>
  <si>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</si>
  <si>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</si>
  <si>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</si>
  <si>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</si>
  <si>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</si>
  <si>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</si>
  <si>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</si>
  <si>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</si>
  <si>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</si>
  <si>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</si>
  <si>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</si>
  <si>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</si>
  <si>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</si>
  <si>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</si>
  <si>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</si>
  <si>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</si>
  <si>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</si>
  <si>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</si>
  <si>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</si>
  <si>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</si>
  <si>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</si>
  <si>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</si>
  <si>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</si>
  <si>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</si>
  <si>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</si>
  <si>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</si>
  <si>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</si>
  <si>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</si>
  <si>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</si>
  <si>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</si>
  <si>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</si>
  <si>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</si>
  <si>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</si>
  <si>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</si>
  <si>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</si>
  <si>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</si>
  <si>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</si>
  <si>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</si>
  <si>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</si>
  <si>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</si>
  <si>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</si>
  <si>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</si>
  <si>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</si>
  <si>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</si>
  <si>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</si>
  <si>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</si>
  <si>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</si>
  <si>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</si>
  <si>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</si>
  <si>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</si>
  <si>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</si>
  <si>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</si>
  <si>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</si>
  <si>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</si>
  <si>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</si>
  <si>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</si>
  <si>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</si>
  <si>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</si>
  <si>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</si>
  <si>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</si>
  <si>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</si>
  <si>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</si>
  <si>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</si>
  <si>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</si>
  <si>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</si>
  <si>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</si>
  <si>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</si>
  <si>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</si>
  <si>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</si>
  <si>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</si>
  <si>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</si>
  <si>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</si>
  <si>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</si>
  <si>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</si>
  <si>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</si>
  <si>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</si>
  <si>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</si>
  <si>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</si>
  <si>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</si>
  <si>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</si>
  <si>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</si>
  <si>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</si>
  <si>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</si>
  <si>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</si>
  <si>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</si>
  <si>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</si>
  <si>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</si>
  <si>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</si>
  <si>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</si>
  <si>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</si>
  <si>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</si>
  <si>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</si>
  <si>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</si>
  <si>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</si>
  <si>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</si>
  <si>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</si>
  <si>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</si>
  <si>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</si>
  <si>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</si>
  <si>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</si>
  <si>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</si>
  <si>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</si>
  <si>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</si>
  <si>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</si>
  <si>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</si>
  <si>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</si>
  <si>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</si>
  <si>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</si>
  <si>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</si>
  <si>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</si>
  <si>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</si>
  <si>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</si>
  <si>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</si>
  <si>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</si>
  <si>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</si>
  <si>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</si>
  <si>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</si>
  <si>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</si>
  <si>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</si>
  <si>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</si>
  <si>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</si>
  <si>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</si>
  <si>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</si>
  <si>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</si>
  <si>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</si>
  <si>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</si>
  <si>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</si>
  <si>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</si>
  <si>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</si>
  <si>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</si>
  <si>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</si>
  <si>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</si>
  <si>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</si>
  <si>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</si>
  <si>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</si>
  <si>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</si>
  <si>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</si>
  <si>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</si>
  <si>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</si>
  <si>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</si>
  <si>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</si>
  <si>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</si>
  <si>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</si>
  <si>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</si>
  <si>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</si>
  <si>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</si>
  <si>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</si>
  <si>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</si>
  <si>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</si>
  <si>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</si>
  <si>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</si>
  <si>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</si>
  <si>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</si>
  <si>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</si>
  <si>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</si>
  <si>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</si>
  <si>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</si>
  <si>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</si>
  <si>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</si>
  <si>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</si>
  <si>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</si>
  <si>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</si>
  <si>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</si>
  <si>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</si>
  <si>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</si>
  <si>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</si>
  <si>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</si>
  <si>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</si>
  <si>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</si>
  <si>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</si>
  <si>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</si>
  <si>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</si>
  <si>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</si>
  <si>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</si>
  <si>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</si>
  <si>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</si>
  <si>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</si>
  <si>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</si>
  <si>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</si>
  <si>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</si>
  <si>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</si>
  <si>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</si>
  <si>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</si>
  <si>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</si>
  <si>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</si>
  <si>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</si>
  <si>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</si>
  <si>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</si>
  <si>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</si>
  <si>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</si>
  <si>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</si>
  <si>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</si>
  <si>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</si>
  <si>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</si>
  <si>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</si>
  <si>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</si>
  <si>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</si>
  <si>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</si>
  <si>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</si>
  <si>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</si>
  <si>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</si>
  <si>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</si>
  <si>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</si>
  <si>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</si>
  <si>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</si>
  <si>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</si>
  <si>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</si>
  <si>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</si>
  <si>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</si>
  <si>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</si>
  <si>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</si>
  <si>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</si>
  <si>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</si>
  <si>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</si>
  <si>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</si>
  <si>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</si>
  <si>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</si>
  <si>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</si>
  <si>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</si>
  <si>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</si>
  <si>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</si>
  <si>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</si>
  <si>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</si>
  <si>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</si>
  <si>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</si>
  <si>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</si>
  <si>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</si>
  <si>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</si>
  <si>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</si>
  <si>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</si>
  <si>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</si>
  <si>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</si>
  <si>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</si>
  <si>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</si>
  <si>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</si>
  <si>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</si>
  <si>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</si>
  <si>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</si>
  <si>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</si>
  <si>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</si>
  <si>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</si>
  <si>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</si>
  <si>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</si>
  <si>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</si>
  <si>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</si>
  <si>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</si>
  <si>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</si>
  <si>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</si>
  <si>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</si>
  <si>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</si>
  <si>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</si>
  <si>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</si>
  <si>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</si>
  <si>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</si>
  <si>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</si>
  <si>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</si>
  <si>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</si>
  <si>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</si>
  <si>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</si>
  <si>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</si>
  <si>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</si>
  <si>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</si>
  <si>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</si>
  <si>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</si>
  <si>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</si>
  <si>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</si>
  <si>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</si>
  <si>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</si>
  <si>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</si>
  <si>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</si>
  <si>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</si>
  <si>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</si>
  <si>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</si>
  <si>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</si>
  <si>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</si>
  <si>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</si>
  <si>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</si>
  <si>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</si>
  <si>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</si>
  <si>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</si>
  <si>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</si>
  <si>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</si>
  <si>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</si>
  <si>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</si>
  <si>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</si>
  <si>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</si>
  <si>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</si>
  <si>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</si>
  <si>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</si>
  <si>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</si>
  <si>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</si>
  <si>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</si>
  <si>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</si>
  <si>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</si>
  <si>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</si>
  <si>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</si>
  <si>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</si>
  <si>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</si>
  <si>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</si>
  <si>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</si>
  <si>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</si>
  <si>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</si>
  <si>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</si>
  <si>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</si>
  <si>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</si>
  <si>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</si>
  <si>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</si>
  <si>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</si>
  <si>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</si>
  <si>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</si>
  <si>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</si>
  <si>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</si>
  <si>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</si>
  <si>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</si>
  <si>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</si>
  <si>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</si>
  <si>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</si>
  <si>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</si>
  <si>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</si>
  <si>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</si>
  <si>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</si>
  <si>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</si>
  <si>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</si>
  <si>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</si>
  <si>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</si>
  <si>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</si>
  <si>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</si>
  <si>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</si>
  <si>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</si>
  <si>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</si>
  <si>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</si>
  <si>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</si>
  <si>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</si>
  <si>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</si>
  <si>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</si>
  <si>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</si>
  <si>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</si>
  <si>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</si>
  <si>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</si>
  <si>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</si>
  <si>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</si>
  <si>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</si>
  <si>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</si>
  <si>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</si>
  <si>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</si>
  <si>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</si>
  <si>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</si>
  <si>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</si>
  <si>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</si>
  <si>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</si>
  <si>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</si>
  <si>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</si>
  <si>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</si>
  <si>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</si>
  <si>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</si>
  <si>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</si>
  <si>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</si>
  <si>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</si>
  <si>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</si>
  <si>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</si>
  <si>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</si>
  <si>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</si>
  <si>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</si>
  <si>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</si>
  <si>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</si>
  <si>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</si>
  <si>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</si>
  <si>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</si>
  <si>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</si>
  <si>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</si>
  <si>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</si>
  <si>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</si>
  <si>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</si>
  <si>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</si>
  <si>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</si>
  <si>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</si>
  <si>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</si>
  <si>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</si>
  <si>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</si>
  <si>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</si>
  <si>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</si>
  <si>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</si>
  <si>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</si>
  <si>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</si>
  <si>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</si>
  <si>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</si>
  <si>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</si>
  <si>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</si>
  <si>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</si>
  <si>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</si>
  <si>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</si>
  <si>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</si>
  <si>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</si>
  <si>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</si>
  <si>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</si>
  <si>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</si>
  <si>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</si>
  <si>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</si>
  <si>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</si>
  <si>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</si>
  <si>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</si>
  <si>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</si>
  <si>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</si>
  <si>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</si>
  <si>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</si>
  <si>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</si>
  <si>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</si>
  <si>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</si>
  <si>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</si>
  <si>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</si>
  <si>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</si>
  <si>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</si>
  <si>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</si>
  <si>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</si>
  <si>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</si>
  <si>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</si>
  <si>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</si>
  <si>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</si>
  <si>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</si>
  <si>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</si>
  <si>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</si>
  <si>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</si>
  <si>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</si>
  <si>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</si>
  <si>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</si>
  <si>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</si>
  <si>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</si>
  <si>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</si>
  <si>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</si>
  <si>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</si>
  <si>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</si>
  <si>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</si>
  <si>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</si>
  <si>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</si>
  <si>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</si>
  <si>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</si>
  <si>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</si>
  <si>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</si>
  <si>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</si>
  <si>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</si>
  <si>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</si>
  <si>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</si>
  <si>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</si>
  <si>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</si>
  <si>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</si>
  <si>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</si>
  <si>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</si>
  <si>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</si>
  <si>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</si>
  <si>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</si>
  <si>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</si>
  <si>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</si>
  <si>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</si>
  <si>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</si>
  <si>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</si>
  <si>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</si>
  <si>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</si>
  <si>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</si>
  <si>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</si>
  <si>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</si>
  <si>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</si>
  <si>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</si>
  <si>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</si>
  <si>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</si>
  <si>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</si>
  <si>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</si>
  <si>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</si>
  <si>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</si>
  <si>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</si>
  <si>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</si>
  <si>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</si>
  <si>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</si>
  <si>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</si>
  <si>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</si>
  <si>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</si>
  <si>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</si>
  <si>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</si>
  <si>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</si>
  <si>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</si>
  <si>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</si>
  <si>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</si>
  <si>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</si>
  <si>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</si>
  <si>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</si>
  <si>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</si>
  <si>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</si>
  <si>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</si>
  <si>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</si>
  <si>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</si>
  <si>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</si>
  <si>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</si>
  <si>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</si>
  <si>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</si>
  <si>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</si>
  <si>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</si>
  <si>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</si>
  <si>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</si>
  <si>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</si>
  <si>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</si>
  <si>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</si>
  <si>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</si>
  <si>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</si>
  <si>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</si>
  <si>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</si>
  <si>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</si>
  <si>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</si>
  <si>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</si>
  <si>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</si>
  <si>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</si>
  <si>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</si>
  <si>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</si>
  <si>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</si>
  <si>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</si>
  <si>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</si>
  <si>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</si>
  <si>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</si>
  <si>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</si>
  <si>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</si>
  <si>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</si>
  <si>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</si>
  <si>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</si>
  <si>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</si>
  <si>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</si>
  <si>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</si>
  <si>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</si>
  <si>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</si>
  <si>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</si>
  <si>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</si>
  <si>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</si>
  <si>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</si>
  <si>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</si>
  <si>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</si>
  <si>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</si>
  <si>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</si>
  <si>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</si>
  <si>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</si>
  <si>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</si>
  <si>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</si>
  <si>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</si>
  <si>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</si>
  <si>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</si>
  <si>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</si>
  <si>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</si>
  <si>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</si>
  <si>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</si>
  <si>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</si>
  <si>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</si>
  <si>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</si>
  <si>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</si>
  <si>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</si>
  <si>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</si>
  <si>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</si>
  <si>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</si>
  <si>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</si>
  <si>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</si>
  <si>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</si>
  <si>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</si>
  <si>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</si>
  <si>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</si>
  <si>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</si>
  <si>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</si>
  <si>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</si>
  <si>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</si>
  <si>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</si>
  <si>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</si>
  <si>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</si>
  <si>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</si>
  <si>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</si>
  <si>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</si>
  <si>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</si>
  <si>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</si>
  <si>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</si>
  <si>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</si>
  <si>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</si>
  <si>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</si>
  <si>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</si>
  <si>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</si>
  <si>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</si>
  <si>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</si>
  <si>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</si>
  <si>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</si>
  <si>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</si>
  <si>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</si>
  <si>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</si>
  <si>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</si>
  <si>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</si>
  <si>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</si>
  <si>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</si>
  <si>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</si>
  <si>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</si>
  <si>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</si>
  <si>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</si>
  <si>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</si>
  <si>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</si>
  <si>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</si>
  <si>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</si>
  <si>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</si>
  <si>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</si>
  <si>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</si>
  <si>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</si>
  <si>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</si>
  <si>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</si>
  <si>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</si>
  <si>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</si>
  <si>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</si>
  <si>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</si>
  <si>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</si>
  <si>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</si>
  <si>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</si>
  <si>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</si>
  <si>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</si>
  <si>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</si>
  <si>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</si>
  <si>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</si>
  <si>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</si>
  <si>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</si>
  <si>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</si>
  <si>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</si>
  <si>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</si>
  <si>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</si>
  <si>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</si>
  <si>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</si>
  <si>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</si>
  <si>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</si>
  <si>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</si>
  <si>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</si>
  <si>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</si>
  <si>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</si>
  <si>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</si>
  <si>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</si>
  <si>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</si>
  <si>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</si>
  <si>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</si>
  <si>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</si>
  <si>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</si>
  <si>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</si>
  <si>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</si>
  <si>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</si>
  <si>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</si>
  <si>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</si>
  <si>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</si>
  <si>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</si>
  <si>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</si>
  <si>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</si>
  <si>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</si>
  <si>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</si>
  <si>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</si>
  <si>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</si>
  <si>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</si>
  <si>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</si>
  <si>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</si>
  <si>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</si>
  <si>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</si>
  <si>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</si>
  <si>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</si>
  <si>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</si>
  <si>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</si>
  <si>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</si>
  <si>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</si>
  <si>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</si>
  <si>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</si>
  <si>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</si>
  <si>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</si>
  <si>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</si>
  <si>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</si>
  <si>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</si>
  <si>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</si>
  <si>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</si>
  <si>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</si>
  <si>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</si>
  <si>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</si>
  <si>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</si>
  <si>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</si>
  <si>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</si>
  <si>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</si>
  <si>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</si>
  <si>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</si>
  <si>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</si>
  <si>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</si>
  <si>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</si>
  <si>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</si>
  <si>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</si>
  <si>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</si>
  <si>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</si>
  <si>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</si>
  <si>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</si>
  <si>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</si>
  <si>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</si>
  <si>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</si>
  <si>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</si>
  <si>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</si>
  <si>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</si>
  <si>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</si>
  <si>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</si>
  <si>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</si>
  <si>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</si>
  <si>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</si>
  <si>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</si>
  <si>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</si>
  <si>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</si>
  <si>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</si>
  <si>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</si>
  <si>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</si>
  <si>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</si>
  <si>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</si>
  <si>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</si>
  <si>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</si>
  <si>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</si>
  <si>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</si>
  <si>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</si>
  <si>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</si>
  <si>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</si>
  <si>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</si>
  <si>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</si>
  <si>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</si>
  <si>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</si>
  <si>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</si>
  <si>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</si>
  <si>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</si>
  <si>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</si>
  <si>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</si>
  <si>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</si>
  <si>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</si>
  <si>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</si>
  <si>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</si>
  <si>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</si>
  <si>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</si>
  <si>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</si>
  <si>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</si>
  <si>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</si>
  <si>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</si>
  <si>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</si>
  <si>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</si>
  <si>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</si>
  <si>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</si>
  <si>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</si>
  <si>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</si>
  <si>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</si>
  <si>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</si>
  <si>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</si>
  <si>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</si>
  <si>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</si>
  <si>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</si>
  <si>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</si>
  <si>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</si>
  <si>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</si>
  <si>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</si>
  <si>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</si>
  <si>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</si>
  <si>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</si>
  <si>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</si>
  <si>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</si>
  <si>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</si>
  <si>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</si>
  <si>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</si>
  <si>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</si>
  <si>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</si>
  <si>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</si>
  <si>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</si>
  <si>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</si>
  <si>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</si>
  <si>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</si>
  <si>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</si>
  <si>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</si>
  <si>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</si>
  <si>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</si>
  <si>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</si>
  <si>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</si>
  <si>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</si>
  <si>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</si>
  <si>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</si>
  <si>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</si>
  <si>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</si>
  <si>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</si>
  <si>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</si>
  <si>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</si>
  <si>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</si>
  <si>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</si>
  <si>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</si>
  <si>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</si>
  <si>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</si>
  <si>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</si>
  <si>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</si>
  <si>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</si>
  <si>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</si>
  <si>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</si>
  <si>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</si>
  <si>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</si>
  <si>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</si>
  <si>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</si>
  <si>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</si>
  <si>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</si>
  <si>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</si>
  <si>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</si>
  <si>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</si>
  <si>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</si>
  <si>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</si>
  <si>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</si>
  <si>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</si>
  <si>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</si>
  <si>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</si>
  <si>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</si>
  <si>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</si>
  <si>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</si>
  <si>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</si>
  <si>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</si>
  <si>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</si>
  <si>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</si>
  <si>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</si>
  <si>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</si>
  <si>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</si>
  <si>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</si>
  <si>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</si>
  <si>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</si>
  <si>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</si>
  <si>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</si>
  <si>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</si>
  <si>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</si>
  <si>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</si>
  <si>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</si>
  <si>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</si>
  <si>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</si>
  <si>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</si>
  <si>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</si>
  <si>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</si>
  <si>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</si>
  <si>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</si>
  <si>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</si>
  <si>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</si>
  <si>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</si>
  <si>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</si>
  <si>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</si>
  <si>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</si>
  <si>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</si>
  <si>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</si>
  <si>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</si>
  <si>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</si>
  <si>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</si>
  <si>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</si>
  <si>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</si>
  <si>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</si>
  <si>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</si>
  <si>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</si>
  <si>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</si>
  <si>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</si>
  <si>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</si>
  <si>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</si>
  <si>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</si>
  <si>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</si>
  <si>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</si>
  <si>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</si>
  <si>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</si>
  <si>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</si>
  <si>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</si>
  <si>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</si>
  <si>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</si>
  <si>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</si>
  <si>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</si>
  <si>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</si>
  <si>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</si>
  <si>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</si>
  <si>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</si>
  <si>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</si>
  <si>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</si>
  <si>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</si>
  <si>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</si>
  <si>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</si>
  <si>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</si>
  <si>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</si>
  <si>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</si>
  <si>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</si>
  <si>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</si>
  <si>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</si>
  <si>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</si>
  <si>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</si>
  <si>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</si>
  <si>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</si>
  <si>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</si>
  <si>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</si>
  <si>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</si>
  <si>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</si>
  <si>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</si>
  <si>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</si>
  <si>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</si>
  <si>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</si>
  <si>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</si>
  <si>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</si>
  <si>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</si>
  <si>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</si>
  <si>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</si>
  <si>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</si>
  <si>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</si>
  <si>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</si>
  <si>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</si>
  <si>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</si>
  <si>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</si>
  <si>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</si>
  <si>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</si>
  <si>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</si>
  <si>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</si>
  <si>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</si>
  <si>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</si>
  <si>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</si>
  <si>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</si>
  <si>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</si>
  <si>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</si>
  <si>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</si>
  <si>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</si>
  <si>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</si>
  <si>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</si>
  <si>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</si>
  <si>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</si>
  <si>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</si>
  <si>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</si>
  <si>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</si>
  <si>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</si>
  <si>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</si>
  <si>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</si>
  <si>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</si>
  <si>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</si>
  <si>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</si>
  <si>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</si>
  <si>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</si>
  <si>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</si>
  <si>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</si>
  <si>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</si>
  <si>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</si>
  <si>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</si>
  <si>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</si>
  <si>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</si>
  <si>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</si>
  <si>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</si>
  <si>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</si>
  <si>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</si>
  <si>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</si>
  <si>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</si>
  <si>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</si>
  <si>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</si>
  <si>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</si>
  <si>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</si>
  <si>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</si>
  <si>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</si>
  <si>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</si>
  <si>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</si>
  <si>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</si>
  <si>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</si>
  <si>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</si>
  <si>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</si>
  <si>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</si>
  <si>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</si>
  <si>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</si>
  <si>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</si>
  <si>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</si>
  <si>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</si>
  <si>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</si>
  <si>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</si>
  <si>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</si>
  <si>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</si>
  <si>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</si>
  <si>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</si>
  <si>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</si>
  <si>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</si>
  <si>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</si>
  <si>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</si>
  <si>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</si>
  <si>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</si>
  <si>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</si>
  <si>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</si>
  <si>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</si>
  <si>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</si>
  <si>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</si>
  <si>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</si>
  <si>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</si>
  <si>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</si>
  <si>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</si>
  <si>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</si>
  <si>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</si>
  <si>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</si>
  <si>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</si>
  <si>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</si>
  <si>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</si>
  <si>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</si>
  <si>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</si>
  <si>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</si>
  <si>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</si>
  <si>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</si>
  <si>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</si>
  <si>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</si>
  <si>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</si>
  <si>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</si>
  <si>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</si>
  <si>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</si>
  <si>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</si>
  <si>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</si>
  <si>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</si>
  <si>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</si>
  <si>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</si>
  <si>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</si>
  <si>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</si>
  <si>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</si>
  <si>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</si>
  <si>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</si>
  <si>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</si>
  <si>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</si>
  <si>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</si>
  <si>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</si>
  <si>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</si>
  <si>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</si>
  <si>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</si>
  <si>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</si>
  <si>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</si>
  <si>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</si>
  <si>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</si>
  <si>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</si>
  <si>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</si>
  <si>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</si>
  <si>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</si>
  <si>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</si>
  <si>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</si>
  <si>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</si>
  <si>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</si>
  <si>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</si>
  <si>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</si>
  <si>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</si>
  <si>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</si>
  <si>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</si>
  <si>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</si>
  <si>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</si>
  <si>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</si>
  <si>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</si>
  <si>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</si>
  <si>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</si>
  <si>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</si>
  <si>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</si>
  <si>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</si>
  <si>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</si>
  <si>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</si>
  <si>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</si>
  <si>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</si>
  <si>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</si>
  <si>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</si>
  <si>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</si>
  <si>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</si>
  <si>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</si>
  <si>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</si>
  <si>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</si>
  <si>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</si>
  <si>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</si>
  <si>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</si>
  <si>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</si>
  <si>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</si>
  <si>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</si>
  <si>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</si>
  <si>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</si>
  <si>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</si>
  <si>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</si>
  <si>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</si>
  <si>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</si>
  <si>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</si>
  <si>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</si>
  <si>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</si>
  <si>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</si>
  <si>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</si>
  <si>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</si>
  <si>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</si>
  <si>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</si>
  <si>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</si>
  <si>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</si>
  <si>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</si>
  <si>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</si>
  <si>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</si>
  <si>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</si>
  <si>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</si>
  <si>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</si>
  <si>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</si>
  <si>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</si>
  <si>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</si>
  <si>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</si>
  <si>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</si>
  <si>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</si>
  <si>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</si>
  <si>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</si>
  <si>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</si>
  <si>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</si>
  <si>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</si>
  <si>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</si>
  <si>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</si>
  <si>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</si>
  <si>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</si>
  <si>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</si>
  <si>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</si>
  <si>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</si>
  <si>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</si>
  <si>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</si>
  <si>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</si>
  <si>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</si>
  <si>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</si>
  <si>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</si>
  <si>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</si>
  <si>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</si>
  <si>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</si>
  <si>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</si>
  <si>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</si>
  <si>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</si>
  <si>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</si>
  <si>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</si>
  <si>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</si>
  <si>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</si>
  <si>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</si>
  <si>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</si>
  <si>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</si>
  <si>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</si>
  <si>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</si>
  <si>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</si>
  <si>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</si>
  <si>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</si>
  <si>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</si>
  <si>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</si>
  <si>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</si>
  <si>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</si>
  <si>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</si>
  <si>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</si>
  <si>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</si>
  <si>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</si>
  <si>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</si>
  <si>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</si>
  <si>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</si>
  <si>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</si>
  <si>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</si>
  <si>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</si>
  <si>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</si>
  <si>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</si>
  <si>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</si>
  <si>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</si>
  <si>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</si>
  <si>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</si>
  <si>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</si>
  <si>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</si>
  <si>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</si>
  <si>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</si>
  <si>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</si>
  <si>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</si>
  <si>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</si>
  <si>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</si>
  <si>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</si>
  <si>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</si>
  <si>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</si>
  <si>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</si>
  <si>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</si>
  <si>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</si>
  <si>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</si>
  <si>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</si>
  <si>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</si>
  <si>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</si>
  <si>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</si>
  <si>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</si>
  <si>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</si>
  <si>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</si>
  <si>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</si>
  <si>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</si>
  <si>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</si>
  <si>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</si>
  <si>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</si>
  <si>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</si>
  <si>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</si>
  <si>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</si>
  <si>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</si>
  <si>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</si>
  <si>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</si>
  <si>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</si>
  <si>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</si>
  <si>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</si>
  <si>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</si>
  <si>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</si>
  <si>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</si>
  <si>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</si>
  <si>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</si>
  <si>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</si>
  <si>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</si>
  <si>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</si>
  <si>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</si>
  <si>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</si>
  <si>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</si>
  <si>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</si>
  <si>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</si>
  <si>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</si>
  <si>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</si>
  <si>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</si>
  <si>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</si>
  <si>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</si>
  <si>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</si>
  <si>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</si>
  <si>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</si>
  <si>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</si>
  <si>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</si>
  <si>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</si>
  <si>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</si>
  <si>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</si>
  <si>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</si>
  <si>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</si>
  <si>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</si>
  <si>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</si>
  <si>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</si>
  <si>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</si>
  <si>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</si>
  <si>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</si>
  <si>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</si>
  <si>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</si>
  <si>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</si>
  <si>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</si>
  <si>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</si>
  <si>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</si>
  <si>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</si>
  <si>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</si>
  <si>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</si>
  <si>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</si>
  <si>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</si>
  <si>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</si>
  <si>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</si>
  <si>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</si>
  <si>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</si>
  <si>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</si>
  <si>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</si>
  <si>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</si>
  <si>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</si>
  <si>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</si>
  <si>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</si>
  <si>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</si>
  <si>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</si>
  <si>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</si>
  <si>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</si>
  <si>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</si>
  <si>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</si>
  <si>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</si>
  <si>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</si>
  <si>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</si>
  <si>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</si>
  <si>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</si>
  <si>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</si>
  <si>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</si>
  <si>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</si>
  <si>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</si>
  <si>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</si>
  <si>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</si>
  <si>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</si>
  <si>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</si>
  <si>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</si>
  <si>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</si>
  <si>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</si>
  <si>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</si>
  <si>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</si>
  <si>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</si>
  <si>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</si>
  <si>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</si>
  <si>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</si>
  <si>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</si>
  <si>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</si>
  <si>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</si>
  <si>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</si>
  <si>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</si>
  <si>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</si>
  <si>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</si>
  <si>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</si>
  <si>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</si>
  <si>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</si>
  <si>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</si>
  <si>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</si>
  <si>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</si>
  <si>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</si>
  <si>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</si>
  <si>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</si>
  <si>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</si>
  <si>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</si>
  <si>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</si>
  <si>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</si>
  <si>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</si>
  <si>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</si>
  <si>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</si>
  <si>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</si>
  <si>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</si>
  <si>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</si>
  <si>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</si>
  <si>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</si>
  <si>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</si>
  <si>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</si>
  <si>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</si>
  <si>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</si>
  <si>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</si>
  <si>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</si>
  <si>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</si>
  <si>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</si>
  <si>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</si>
  <si>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</si>
  <si>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</si>
  <si>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</si>
  <si>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</si>
  <si>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</si>
  <si>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</si>
  <si>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</si>
  <si>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</si>
  <si>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</si>
  <si>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</si>
  <si>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</si>
  <si>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</si>
  <si>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</si>
  <si>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</si>
  <si>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</si>
  <si>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</si>
  <si>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</si>
  <si>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</si>
  <si>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</si>
  <si>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</si>
  <si>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</si>
  <si>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</si>
  <si>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</si>
  <si>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</si>
  <si>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</si>
  <si>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</si>
  <si>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</si>
  <si>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</si>
  <si>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</si>
  <si>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</si>
  <si>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</si>
  <si>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</si>
  <si>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</si>
  <si>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</si>
  <si>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</si>
  <si>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</si>
  <si>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</si>
  <si>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</si>
  <si>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</si>
  <si>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</si>
  <si>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</si>
  <si>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</si>
  <si>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</si>
  <si>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</si>
  <si>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</si>
  <si>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</si>
  <si>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</si>
  <si>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</si>
  <si>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</si>
  <si>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</si>
  <si>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</si>
  <si>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</si>
  <si>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</si>
  <si>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</si>
  <si>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</si>
  <si>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</si>
  <si>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</si>
  <si>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</si>
  <si>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</si>
  <si>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</si>
  <si>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</si>
  <si>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</si>
  <si>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</si>
  <si>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</si>
  <si>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</si>
  <si>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</si>
  <si>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</si>
  <si>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</si>
  <si>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</si>
  <si>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</si>
  <si>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</si>
  <si>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</si>
  <si>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</si>
  <si>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</si>
  <si>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</si>
  <si>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</si>
  <si>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</si>
  <si>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</si>
  <si>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</si>
  <si>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</si>
  <si>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</si>
  <si>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</si>
  <si>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</si>
  <si>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</si>
  <si>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</si>
  <si>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</si>
  <si>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</si>
  <si>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</si>
  <si>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</si>
  <si>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</si>
  <si>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</si>
  <si>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</si>
  <si>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</si>
  <si>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</si>
  <si>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</si>
  <si>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</si>
  <si>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</si>
  <si>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</si>
  <si>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</si>
  <si>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</si>
  <si>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</si>
  <si>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</si>
  <si>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</si>
  <si>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</si>
  <si>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</si>
  <si>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</si>
  <si>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</si>
  <si>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</si>
  <si>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</si>
  <si>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</si>
  <si>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</si>
  <si>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</si>
  <si>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</si>
  <si>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</si>
  <si>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</si>
  <si>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</si>
  <si>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</si>
  <si>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</si>
  <si>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</si>
  <si>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</si>
  <si>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</si>
  <si>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</si>
  <si>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</si>
  <si>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</si>
  <si>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</si>
  <si>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</si>
  <si>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</si>
  <si>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</si>
  <si>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</si>
  <si>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</si>
  <si>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</si>
  <si>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</si>
  <si>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</si>
  <si>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</si>
  <si>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</si>
  <si>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</si>
  <si>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</si>
  <si>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</si>
  <si>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</si>
  <si>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</si>
  <si>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</si>
  <si>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</si>
  <si>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</si>
  <si>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</si>
  <si>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</si>
  <si>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</si>
  <si>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</si>
  <si>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</si>
  <si>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</si>
  <si>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</si>
  <si>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</si>
  <si>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</si>
  <si>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</si>
  <si>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</si>
  <si>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</si>
  <si>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</si>
  <si>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</si>
  <si>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</si>
  <si>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</si>
  <si>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</si>
  <si>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</si>
  <si>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</si>
  <si>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</si>
  <si>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</si>
  <si>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</si>
  <si>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</si>
  <si>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</si>
  <si>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</si>
  <si>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</si>
  <si>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</si>
  <si>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</si>
  <si>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</si>
  <si>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</si>
  <si>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</si>
  <si>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</si>
  <si>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</si>
  <si>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</si>
  <si>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</si>
  <si>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</si>
  <si>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</si>
  <si>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</si>
  <si>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</si>
  <si>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</si>
  <si>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</si>
  <si>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</si>
  <si>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</si>
  <si>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</si>
  <si>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</si>
  <si>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</si>
  <si>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</si>
  <si>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</si>
  <si>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</si>
  <si>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</si>
  <si>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</si>
  <si>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</si>
  <si>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</si>
  <si>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</si>
  <si>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</si>
  <si>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</si>
  <si>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</si>
  <si>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</si>
  <si>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</si>
  <si>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</si>
  <si>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</si>
  <si>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</si>
  <si>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</si>
  <si>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</si>
  <si>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</si>
  <si>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</si>
  <si>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</si>
  <si>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</si>
  <si>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</si>
  <si>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</si>
  <si>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</si>
  <si>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</si>
  <si>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</si>
  <si>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</si>
  <si>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</si>
  <si>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</si>
  <si>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</si>
  <si>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</si>
  <si>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</si>
  <si>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</si>
  <si>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</si>
  <si>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</si>
  <si>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</si>
  <si>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</si>
  <si>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</si>
  <si>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</si>
  <si>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</si>
  <si>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</si>
  <si>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</si>
  <si>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</si>
  <si>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</si>
  <si>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</si>
  <si>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</si>
  <si>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</si>
  <si>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</si>
  <si>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</si>
  <si>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</si>
  <si>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</si>
  <si>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</si>
  <si>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</si>
  <si>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</si>
  <si>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</si>
  <si>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</si>
  <si>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</si>
  <si>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</si>
  <si>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</si>
  <si>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</si>
  <si>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</si>
  <si>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</si>
  <si>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</si>
  <si>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</si>
  <si>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</si>
  <si>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</si>
  <si>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</si>
  <si>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</si>
  <si>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</si>
  <si>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</si>
  <si>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</si>
  <si>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</si>
  <si>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</si>
  <si>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</si>
  <si>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</si>
  <si>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</si>
  <si>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</si>
  <si>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</si>
  <si>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</si>
  <si>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</si>
  <si>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</si>
  <si>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</si>
  <si>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</si>
  <si>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</si>
  <si>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</si>
  <si>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</si>
  <si>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</si>
  <si>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</si>
  <si>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</si>
  <si>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</si>
  <si>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</si>
  <si>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</si>
  <si>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</si>
  <si>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</si>
  <si>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</si>
  <si>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</si>
  <si>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</si>
  <si>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</si>
  <si>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</si>
  <si>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</si>
  <si>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</si>
  <si>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</si>
  <si>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</si>
  <si>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</si>
  <si>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</si>
  <si>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</si>
  <si>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</si>
  <si>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</si>
  <si>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</si>
  <si>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</si>
  <si>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</si>
  <si>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</si>
  <si>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</si>
  <si>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</si>
  <si>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</si>
  <si>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</si>
  <si>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</si>
  <si>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</si>
  <si>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</si>
  <si>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</si>
  <si>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</si>
  <si>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</si>
  <si>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</si>
  <si>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</si>
  <si>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</si>
  <si>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</si>
  <si>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</si>
  <si>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</si>
  <si>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</si>
  <si>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</si>
  <si>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</si>
  <si>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</si>
  <si>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</si>
  <si>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</si>
  <si>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</si>
  <si>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</si>
  <si>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</si>
  <si>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</si>
  <si>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</si>
  <si>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</si>
  <si>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</si>
  <si>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</si>
  <si>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</si>
  <si>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</si>
  <si>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</si>
  <si>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</si>
  <si>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</si>
  <si>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</si>
  <si>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</si>
  <si>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</si>
  <si>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</si>
  <si>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</si>
  <si>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</si>
  <si>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</si>
  <si>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</si>
  <si>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</si>
  <si>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</si>
  <si>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</si>
  <si>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</si>
  <si>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</si>
  <si>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</si>
  <si>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</si>
  <si>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</si>
  <si>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</si>
  <si>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</si>
  <si>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</si>
  <si>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</si>
  <si>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</si>
  <si>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</si>
  <si>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</si>
  <si>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</si>
  <si>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</si>
  <si>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</si>
  <si>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</si>
  <si>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</si>
  <si>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</si>
  <si>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</si>
  <si>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</si>
  <si>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</si>
  <si>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</si>
  <si>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</si>
  <si>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</si>
  <si>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</si>
  <si>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</si>
  <si>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</si>
  <si>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</si>
  <si>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</si>
  <si>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</si>
  <si>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</si>
  <si>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</si>
  <si>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</si>
  <si>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</si>
  <si>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</si>
  <si>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</si>
  <si>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</si>
  <si>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</si>
  <si>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</si>
  <si>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</si>
  <si>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</si>
  <si>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</si>
  <si>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</si>
  <si>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</si>
  <si>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</si>
  <si>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</si>
  <si>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</si>
  <si>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</si>
  <si>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</si>
  <si>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</si>
  <si>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</si>
  <si>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</si>
  <si>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</si>
  <si>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</si>
  <si>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</si>
  <si>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</si>
  <si>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</si>
  <si>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</si>
  <si>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</si>
  <si>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</si>
  <si>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</si>
  <si>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</si>
  <si>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</si>
  <si>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</si>
  <si>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</si>
  <si>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</si>
  <si>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</si>
  <si>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</si>
  <si>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</si>
  <si>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</si>
  <si>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</si>
  <si>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</si>
  <si>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</si>
  <si>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</si>
  <si>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</si>
  <si>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</si>
  <si>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</si>
  <si>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</si>
  <si>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</si>
  <si>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</si>
  <si>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</si>
  <si>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</si>
  <si>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</si>
  <si>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</si>
  <si>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</si>
  <si>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</si>
  <si>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</si>
  <si>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</si>
  <si>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</si>
  <si>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</si>
  <si>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</si>
  <si>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</si>
  <si>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</si>
  <si>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</si>
  <si>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</si>
  <si>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</si>
  <si>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</si>
  <si>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</si>
  <si>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</si>
  <si>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</si>
  <si>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</si>
  <si>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</si>
  <si>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</si>
  <si>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</si>
  <si>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</si>
  <si>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</si>
  <si>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</si>
  <si>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</si>
  <si>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</si>
  <si>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</si>
  <si>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</si>
  <si>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</si>
  <si>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</si>
  <si>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</si>
  <si>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</si>
  <si>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</si>
  <si>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</si>
  <si>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</si>
  <si>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</si>
  <si>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</si>
  <si>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</si>
  <si>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</si>
  <si>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</si>
  <si>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</si>
  <si>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</si>
  <si>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</si>
  <si>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</si>
  <si>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</si>
  <si>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</si>
  <si>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</si>
  <si>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</si>
  <si>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</si>
  <si>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</si>
  <si>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</si>
  <si>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</si>
  <si>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</si>
  <si>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</si>
  <si>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</si>
  <si>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</si>
  <si>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</si>
  <si>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</si>
  <si>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</si>
  <si>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</si>
  <si>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</si>
  <si>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</si>
  <si>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</si>
  <si>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</si>
  <si>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</si>
  <si>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</si>
  <si>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</si>
  <si>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</si>
  <si>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</si>
  <si>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</si>
  <si>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</si>
  <si>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</si>
  <si>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</si>
  <si>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</si>
  <si>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</si>
  <si>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</si>
  <si>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</si>
  <si>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</si>
  <si>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</si>
  <si>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</si>
  <si>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</si>
  <si>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</si>
  <si>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</si>
  <si>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</si>
  <si>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</si>
  <si>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</si>
  <si>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</si>
  <si>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</si>
  <si>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</si>
  <si>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</si>
  <si>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</si>
  <si>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</si>
  <si>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</si>
  <si>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</si>
  <si>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</si>
  <si>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</si>
  <si>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</si>
  <si>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</si>
  <si>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</si>
  <si>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</si>
  <si>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</si>
  <si>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</si>
  <si>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</si>
  <si>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</si>
  <si>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</si>
  <si>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</si>
  <si>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</si>
  <si>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</si>
  <si>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</si>
  <si>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</si>
  <si>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</si>
  <si>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</si>
  <si>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</si>
  <si>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</si>
  <si>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</si>
  <si>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</si>
  <si>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</si>
  <si>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</si>
  <si>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</si>
  <si>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</si>
  <si>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</si>
  <si>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</si>
  <si>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</si>
  <si>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</si>
  <si>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</si>
  <si>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</si>
  <si>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</si>
  <si>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</si>
  <si>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</si>
  <si>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</si>
  <si>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</si>
  <si>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</si>
  <si>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</si>
  <si>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</si>
  <si>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</si>
  <si>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</si>
  <si>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</si>
  <si>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</si>
  <si>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</si>
  <si>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</si>
  <si>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</si>
  <si>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</si>
  <si>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</si>
  <si>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</si>
  <si>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</si>
  <si>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</si>
  <si>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</si>
  <si>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</si>
  <si>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</si>
  <si>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</si>
  <si>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</si>
  <si>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</si>
  <si>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</si>
  <si>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</si>
  <si>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</si>
  <si>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</si>
  <si>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</si>
  <si>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</si>
  <si>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</si>
  <si>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</si>
  <si>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</si>
  <si>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</si>
  <si>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</si>
  <si>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</si>
  <si>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</si>
  <si>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</si>
  <si>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</si>
  <si>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</si>
  <si>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</si>
  <si>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</si>
  <si>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</si>
  <si>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</si>
  <si>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</si>
  <si>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</si>
  <si>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</si>
  <si>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</si>
  <si>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</si>
  <si>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</si>
  <si>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</si>
  <si>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</si>
  <si>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</si>
  <si>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</si>
  <si>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</si>
  <si>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</si>
  <si>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</si>
  <si>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</si>
  <si>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</si>
  <si>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</si>
  <si>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</si>
  <si>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</si>
  <si>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</si>
  <si>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</si>
  <si>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</si>
  <si>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</si>
  <si>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</si>
  <si>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</si>
  <si>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</si>
  <si>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</si>
  <si>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</si>
  <si>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</si>
  <si>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</si>
  <si>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</si>
  <si>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</si>
  <si>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</si>
  <si>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</si>
  <si>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</si>
  <si>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</si>
  <si>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</si>
  <si>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</si>
  <si>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</si>
  <si>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</si>
  <si>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</si>
  <si>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</si>
  <si>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</si>
  <si>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</si>
  <si>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</si>
  <si>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</si>
  <si>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</si>
  <si>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</si>
  <si>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</si>
  <si>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</si>
  <si>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</si>
  <si>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</si>
  <si>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</si>
  <si>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</si>
  <si>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</si>
  <si>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</si>
  <si>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</si>
  <si>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</si>
  <si>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</si>
  <si>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</si>
  <si>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</si>
  <si>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</si>
  <si>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</si>
  <si>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</si>
  <si>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</si>
  <si>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</si>
  <si>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</si>
  <si>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</si>
  <si>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</si>
  <si>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</si>
  <si>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</si>
  <si>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</si>
  <si>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</si>
  <si>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</si>
  <si>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</si>
  <si>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</si>
  <si>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</si>
  <si>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</si>
  <si>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</si>
  <si>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</si>
  <si>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</si>
  <si>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</si>
  <si>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</si>
  <si>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</si>
  <si>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</si>
  <si>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</si>
  <si>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</si>
  <si>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</si>
  <si>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</si>
  <si>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</si>
  <si>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</si>
  <si>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</si>
  <si>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</si>
  <si>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</si>
  <si>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</si>
  <si>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</si>
  <si>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</si>
  <si>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</si>
  <si>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</si>
  <si>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</si>
  <si>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</si>
  <si>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</si>
  <si>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</si>
  <si>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</si>
  <si>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</si>
  <si>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</si>
  <si>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</si>
  <si>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</si>
  <si>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</si>
  <si>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</si>
  <si>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</si>
  <si>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</si>
  <si>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</si>
  <si>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</si>
  <si>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</si>
  <si>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</si>
  <si>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</si>
  <si>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</si>
  <si>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</si>
  <si>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</si>
  <si>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</si>
  <si>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</si>
  <si>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</si>
  <si>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</si>
  <si>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</si>
  <si>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</si>
  <si>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</si>
  <si>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</si>
  <si>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</si>
  <si>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</si>
  <si>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</si>
  <si>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</si>
  <si>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</si>
  <si>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</si>
  <si>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</si>
  <si>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</si>
  <si>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</si>
  <si>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</si>
  <si>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</si>
  <si>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</si>
  <si>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</si>
  <si>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</si>
  <si>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</si>
  <si>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</si>
  <si>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</si>
  <si>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</si>
  <si>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</si>
  <si>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</si>
  <si>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</si>
  <si>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</si>
  <si>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</si>
  <si>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</si>
  <si>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</si>
  <si>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</si>
  <si>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</si>
  <si>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</si>
  <si>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</si>
  <si>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</si>
  <si>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</si>
  <si>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</si>
  <si>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</si>
  <si>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</si>
  <si>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</si>
  <si>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</si>
  <si>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</si>
  <si>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</si>
  <si>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</si>
  <si>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</si>
  <si>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</si>
  <si>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</si>
  <si>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</si>
  <si>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</si>
  <si>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</si>
  <si>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</si>
  <si>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</si>
  <si>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</si>
  <si>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</si>
  <si>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</si>
  <si>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</si>
  <si>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</si>
  <si>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</si>
  <si>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</si>
  <si>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</si>
  <si>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</si>
  <si>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</si>
  <si>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</si>
  <si>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</si>
  <si>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</si>
  <si>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</si>
  <si>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</si>
  <si>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</si>
  <si>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</si>
  <si>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</si>
  <si>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</si>
  <si>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</si>
  <si>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</si>
  <si>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</si>
  <si>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</si>
  <si>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</si>
  <si>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</si>
  <si>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</si>
  <si>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</si>
  <si>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</si>
  <si>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</si>
  <si>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</si>
  <si>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</si>
  <si>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</si>
  <si>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</si>
  <si>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</si>
  <si>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</si>
  <si>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</si>
  <si>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</si>
  <si>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</si>
  <si>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</si>
  <si>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</si>
  <si>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</si>
  <si>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</si>
  <si>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</si>
  <si>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</si>
  <si>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</si>
  <si>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</si>
  <si>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</si>
  <si>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</si>
  <si>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</si>
  <si>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</si>
  <si>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</si>
  <si>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</si>
  <si>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</si>
  <si>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</si>
  <si>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</si>
  <si>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</si>
  <si>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</si>
  <si>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</si>
  <si>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</si>
  <si>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</si>
  <si>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</si>
  <si>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</si>
  <si>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</si>
  <si>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</si>
  <si>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</si>
  <si>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</si>
  <si>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</si>
  <si>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</si>
  <si>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</si>
  <si>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</si>
  <si>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</si>
  <si>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</si>
  <si>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</si>
  <si>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</si>
  <si>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</si>
  <si>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</si>
  <si>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</si>
  <si>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</si>
  <si>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</si>
  <si>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</si>
  <si>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</si>
  <si>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</si>
  <si>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</si>
  <si>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</si>
  <si>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</si>
  <si>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</si>
  <si>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</si>
  <si>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</si>
  <si>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</si>
  <si>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</si>
  <si>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</si>
  <si>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</si>
  <si>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</si>
  <si>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</si>
  <si>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</si>
  <si>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</si>
  <si>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</si>
  <si>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</si>
  <si>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</si>
  <si>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</si>
  <si>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</si>
  <si>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</si>
  <si>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</si>
  <si>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</si>
  <si>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</si>
  <si>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</si>
  <si>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</si>
  <si>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</si>
  <si>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</si>
  <si>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</si>
  <si>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</si>
  <si>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</si>
  <si>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</si>
  <si>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</si>
  <si>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</si>
  <si>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</si>
  <si>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</si>
  <si>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</si>
  <si>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</si>
  <si>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</si>
  <si>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</si>
  <si>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</si>
  <si>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</si>
  <si>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</si>
  <si>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</si>
  <si>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</si>
  <si>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</si>
  <si>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</si>
  <si>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</si>
  <si>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</si>
  <si>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</si>
  <si>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</si>
  <si>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</si>
  <si>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</si>
  <si>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</si>
  <si>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</si>
  <si>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</si>
  <si>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</si>
  <si>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</si>
  <si>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</si>
  <si>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</si>
  <si>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</si>
  <si>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</si>
  <si>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</si>
  <si>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</si>
  <si>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</si>
  <si>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</si>
  <si>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</si>
  <si>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</si>
  <si>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</si>
  <si>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</si>
  <si>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</si>
  <si>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</si>
  <si>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</si>
  <si>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</si>
  <si>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</si>
  <si>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</si>
  <si>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</si>
  <si>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</si>
  <si>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</si>
  <si>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</si>
  <si>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</si>
  <si>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</si>
  <si>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</si>
  <si>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</si>
  <si>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</si>
  <si>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</si>
  <si>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</si>
  <si>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</si>
  <si>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</si>
  <si>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</si>
  <si>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</si>
  <si>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</si>
  <si>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</si>
  <si>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</si>
  <si>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</si>
  <si>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</si>
  <si>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</si>
  <si>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</si>
  <si>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</si>
  <si>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</si>
  <si>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</si>
  <si>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</si>
  <si>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</si>
  <si>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</si>
  <si>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</si>
  <si>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</si>
  <si>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</si>
  <si>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</si>
  <si>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</si>
  <si>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</si>
  <si>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</si>
  <si>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</si>
  <si>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</si>
  <si>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</si>
  <si>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</si>
  <si>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</si>
  <si>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</si>
  <si>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</si>
  <si>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</si>
  <si>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</si>
  <si>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</si>
  <si>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</si>
  <si>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</si>
  <si>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</si>
  <si>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</si>
  <si>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</si>
  <si>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</si>
  <si>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</si>
  <si>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</si>
  <si>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</si>
  <si>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</si>
  <si>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</si>
  <si>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</si>
  <si>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</si>
  <si>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</si>
  <si>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</si>
  <si>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</si>
  <si>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</si>
  <si>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</si>
  <si>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</si>
  <si>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</si>
  <si>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</si>
  <si>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</si>
  <si>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</si>
  <si>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</si>
  <si>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</si>
  <si>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</si>
  <si>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</si>
  <si>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</si>
  <si>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</si>
  <si>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</si>
  <si>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</si>
  <si>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</si>
  <si>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</si>
  <si>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</si>
  <si>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</si>
  <si>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</si>
  <si>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</si>
  <si>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</si>
  <si>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</si>
  <si>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</si>
  <si>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</si>
  <si>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</si>
  <si>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</si>
  <si>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</si>
  <si>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</si>
  <si>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</si>
  <si>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</si>
  <si>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</si>
  <si>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</si>
  <si>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</si>
  <si>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</si>
  <si>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</si>
  <si>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</si>
  <si>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</si>
  <si>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</si>
  <si>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</si>
  <si>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</si>
  <si>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</si>
  <si>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</si>
  <si>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</si>
  <si>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</si>
  <si>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</si>
  <si>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</si>
  <si>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</si>
  <si>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</si>
  <si>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</si>
  <si>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</si>
  <si>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</si>
  <si>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</si>
  <si>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</si>
  <si>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</si>
  <si>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</si>
  <si>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</si>
  <si>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</si>
  <si>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</si>
  <si>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</si>
  <si>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</si>
  <si>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</si>
  <si>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</si>
  <si>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</si>
  <si>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</si>
  <si>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</si>
  <si>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</si>
  <si>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</si>
  <si>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</si>
  <si>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</si>
  <si>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</si>
  <si>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</si>
  <si>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</si>
  <si>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</si>
  <si>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</si>
  <si>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</si>
  <si>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</si>
  <si>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</si>
  <si>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</si>
  <si>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</si>
  <si>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</si>
  <si>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</si>
  <si>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</si>
  <si>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</si>
  <si>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</si>
  <si>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</si>
  <si>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</si>
  <si>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</si>
  <si>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</si>
  <si>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</si>
  <si>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</si>
  <si>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</si>
  <si>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</si>
  <si>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</si>
  <si>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</si>
  <si>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</si>
  <si>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</si>
  <si>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</si>
  <si>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</si>
  <si>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</si>
  <si>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</si>
  <si>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</si>
  <si>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</si>
  <si>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</si>
  <si>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</si>
  <si>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</si>
  <si>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</si>
  <si>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</si>
  <si>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</si>
  <si>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</si>
  <si>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</si>
  <si>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</si>
  <si>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</si>
  <si>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</si>
  <si>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</si>
  <si>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</si>
  <si>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</si>
  <si>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</si>
  <si>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</si>
  <si>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</si>
  <si>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</si>
  <si>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</si>
  <si>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</si>
  <si>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</si>
  <si>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</si>
  <si>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</si>
  <si>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</si>
  <si>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</si>
  <si>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</si>
  <si>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</si>
  <si>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</si>
  <si>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</si>
  <si>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</si>
  <si>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</si>
  <si>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</si>
  <si>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</si>
  <si>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</si>
  <si>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</si>
  <si>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</si>
  <si>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</si>
  <si>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</si>
  <si>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</si>
  <si>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</si>
  <si>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</si>
  <si>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</si>
  <si>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</si>
  <si>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</si>
  <si>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</si>
  <si>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</si>
  <si>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</si>
  <si>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</si>
  <si>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</si>
  <si>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</si>
  <si>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</si>
  <si>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</si>
  <si>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</si>
  <si>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</si>
  <si>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</si>
  <si>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</si>
  <si>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</si>
  <si>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</si>
  <si>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</si>
  <si>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</si>
  <si>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</si>
  <si>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</si>
  <si>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</si>
  <si>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</si>
  <si>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</si>
  <si>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</si>
  <si>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</si>
  <si>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</si>
  <si>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</si>
  <si>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</si>
  <si>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</si>
  <si>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</si>
  <si>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</si>
  <si>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</si>
  <si>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</si>
  <si>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</si>
  <si>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</si>
  <si>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</si>
  <si>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</si>
  <si>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</si>
  <si>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</si>
  <si>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</si>
  <si>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</si>
  <si>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</si>
  <si>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</si>
  <si>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</si>
  <si>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</si>
  <si>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</si>
  <si>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</si>
  <si>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</si>
  <si>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</si>
  <si>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</si>
  <si>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</si>
  <si>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</si>
  <si>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</si>
  <si>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</si>
  <si>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</si>
  <si>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</si>
  <si>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</si>
  <si>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</si>
  <si>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</si>
  <si>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</si>
  <si>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</si>
  <si>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</si>
  <si>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</si>
  <si>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</si>
  <si>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</si>
  <si>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</si>
  <si>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</si>
  <si>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</si>
  <si>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</si>
  <si>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</si>
  <si>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</si>
  <si>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</si>
  <si>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</si>
  <si>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</si>
  <si>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</si>
  <si>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</si>
  <si>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</si>
  <si>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</si>
  <si>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</si>
  <si>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</si>
  <si>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</si>
  <si>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</si>
  <si>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</si>
  <si>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</si>
  <si>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</si>
  <si>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</si>
  <si>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</si>
  <si>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</si>
  <si>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</si>
  <si>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</si>
  <si>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</si>
  <si>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</si>
  <si>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</si>
  <si>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</si>
  <si>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</si>
  <si>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</si>
  <si>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</si>
  <si>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</si>
  <si>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</si>
  <si>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</si>
  <si>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</si>
  <si>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</si>
  <si>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</si>
  <si>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</si>
  <si>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</si>
  <si>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</si>
  <si>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</si>
  <si>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</si>
  <si>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</si>
  <si>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</si>
  <si>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</si>
  <si>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</si>
  <si>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</si>
  <si>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</si>
  <si>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</si>
  <si>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</si>
  <si>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</si>
  <si>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</si>
  <si>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</si>
  <si>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</si>
  <si>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</si>
  <si>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</si>
  <si>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</si>
  <si>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</si>
  <si>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</si>
  <si>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</si>
  <si>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</si>
  <si>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</si>
  <si>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</si>
  <si>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</si>
  <si>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</si>
  <si>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</si>
  <si>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</si>
  <si>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</si>
  <si>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</si>
  <si>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</si>
  <si>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</si>
  <si>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</si>
  <si>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</si>
  <si>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</si>
  <si>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</si>
  <si>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</si>
  <si>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</si>
  <si>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</si>
  <si>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</si>
  <si>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</si>
  <si>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</si>
  <si>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</si>
  <si>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</si>
  <si>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</si>
  <si>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</si>
  <si>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</si>
  <si>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</si>
  <si>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</si>
  <si>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</si>
  <si>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</si>
  <si>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</si>
  <si>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</si>
  <si>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</si>
  <si>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</si>
  <si>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</si>
  <si>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</si>
  <si>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</si>
  <si>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</si>
  <si>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</si>
  <si>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</si>
  <si>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</si>
  <si>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</si>
  <si>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</si>
  <si>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</si>
  <si>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</si>
  <si>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</si>
  <si>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</si>
  <si>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</si>
  <si>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</si>
  <si>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</si>
  <si>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</si>
  <si>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</si>
  <si>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</si>
  <si>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</si>
  <si>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</si>
  <si>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</si>
  <si>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</si>
  <si>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</si>
  <si>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</si>
  <si>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</si>
  <si>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</si>
  <si>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</si>
  <si>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</si>
  <si>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</si>
  <si>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</si>
  <si>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</si>
  <si>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</si>
  <si>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</si>
  <si>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</si>
  <si>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</si>
  <si>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</si>
  <si>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</si>
  <si>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</si>
  <si>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</si>
  <si>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</si>
  <si>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</si>
  <si>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</si>
  <si>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</si>
  <si>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</si>
  <si>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</si>
  <si>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</si>
  <si>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</si>
  <si>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</si>
  <si>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</si>
  <si>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</si>
  <si>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</si>
  <si>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</si>
  <si>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</si>
  <si>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</si>
  <si>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</si>
  <si>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</si>
  <si>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</si>
  <si>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</si>
  <si>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</si>
  <si>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</si>
  <si>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</si>
  <si>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</si>
  <si>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</si>
  <si>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</si>
  <si>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</si>
  <si>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</si>
  <si>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</si>
  <si>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</si>
  <si>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</si>
  <si>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</si>
  <si>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</si>
  <si>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</si>
  <si>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</si>
  <si>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</si>
  <si>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</si>
  <si>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</si>
  <si>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</si>
  <si>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</si>
  <si>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</si>
  <si>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</si>
  <si>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</si>
  <si>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</si>
  <si>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</si>
  <si>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</si>
  <si>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</si>
  <si>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</si>
  <si>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</si>
  <si>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</si>
  <si>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</si>
  <si>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</si>
  <si>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</si>
  <si>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</si>
  <si>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</si>
  <si>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</si>
  <si>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</si>
  <si>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</si>
  <si>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</si>
  <si>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</si>
  <si>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</si>
  <si>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</si>
  <si>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</si>
  <si>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</si>
  <si>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</si>
  <si>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</si>
  <si>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</si>
  <si>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</si>
  <si>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</si>
  <si>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</si>
  <si>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</si>
  <si>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</si>
  <si>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</si>
  <si>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</si>
  <si>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</si>
  <si>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</si>
  <si>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</si>
  <si>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</si>
  <si>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</si>
  <si>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</si>
  <si>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</si>
  <si>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</si>
  <si>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</si>
  <si>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</si>
  <si>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</si>
  <si>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</si>
  <si>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</si>
  <si>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</si>
  <si>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</si>
  <si>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</si>
  <si>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</si>
  <si>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</si>
  <si>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</si>
  <si>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</si>
  <si>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</si>
  <si>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</si>
  <si>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</si>
  <si>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</si>
  <si>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</si>
  <si>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</si>
  <si>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</si>
  <si>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</si>
  <si>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</si>
  <si>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</si>
  <si>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</si>
  <si>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</si>
  <si>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</si>
  <si>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</si>
  <si>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</si>
  <si>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</si>
  <si>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</si>
  <si>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</si>
  <si>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</si>
  <si>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</si>
  <si>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</si>
  <si>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</si>
  <si>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</si>
  <si>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</si>
  <si>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</si>
  <si>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</si>
  <si>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</si>
  <si>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</si>
  <si>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</si>
  <si>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</si>
  <si>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</si>
  <si>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</si>
  <si>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</si>
  <si>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</si>
  <si>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</si>
  <si>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</si>
  <si>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</si>
  <si>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</si>
  <si>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</si>
  <si>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</si>
  <si>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</si>
  <si>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</si>
  <si>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</si>
  <si>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</si>
  <si>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</si>
  <si>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</si>
  <si>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</si>
  <si>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</si>
  <si>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</si>
  <si>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</si>
  <si>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</si>
  <si>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</si>
  <si>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</si>
  <si>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</si>
  <si>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</si>
  <si>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</si>
  <si>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</si>
  <si>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</si>
  <si>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</si>
  <si>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</si>
  <si>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</si>
  <si>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</si>
  <si>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</si>
  <si>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</si>
  <si>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</si>
  <si>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</si>
  <si>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</si>
  <si>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</si>
  <si>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</si>
  <si>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</si>
  <si>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</si>
  <si>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</si>
  <si>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</si>
  <si>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</si>
  <si>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</si>
  <si>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</si>
  <si>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</si>
  <si>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</si>
  <si>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</si>
  <si>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</si>
  <si>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</si>
  <si>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</si>
  <si>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</si>
  <si>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</si>
  <si>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</si>
  <si>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</si>
  <si>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</si>
  <si>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</si>
  <si>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</si>
  <si>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</si>
  <si>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</si>
  <si>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</si>
  <si>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</si>
  <si>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</si>
  <si>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</si>
  <si>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</si>
  <si>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</si>
  <si>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</si>
  <si>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</si>
  <si>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</si>
  <si>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</si>
  <si>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</si>
  <si>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</si>
  <si>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</si>
  <si>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</si>
  <si>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</si>
  <si>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</si>
  <si>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</si>
  <si>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</si>
  <si>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</si>
  <si>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</si>
  <si>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</si>
  <si>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</si>
  <si>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</si>
  <si>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</si>
  <si>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</si>
  <si>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</si>
  <si>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</si>
  <si>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</si>
  <si>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</si>
  <si>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</si>
  <si>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</si>
  <si>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</si>
  <si>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</si>
  <si>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</si>
  <si>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</si>
  <si>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</si>
  <si>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</si>
  <si>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</si>
  <si>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</si>
  <si>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</si>
  <si>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</si>
  <si>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</si>
  <si>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</si>
  <si>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</si>
  <si>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</si>
  <si>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</si>
  <si>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</si>
  <si>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</si>
  <si>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</si>
  <si>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</si>
  <si>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</si>
  <si>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</si>
  <si>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</si>
  <si>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</si>
  <si>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</si>
  <si>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</si>
  <si>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</si>
  <si>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</si>
  <si>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</si>
  <si>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</si>
  <si>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</si>
  <si>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</si>
  <si>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</si>
  <si>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</si>
  <si>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</si>
  <si>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</si>
  <si>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</si>
  <si>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</si>
  <si>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</si>
  <si>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</si>
  <si>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</si>
  <si>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</si>
  <si>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</si>
  <si>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</si>
  <si>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</si>
  <si>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</si>
  <si>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</si>
  <si>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</si>
  <si>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</si>
  <si>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</si>
  <si>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</si>
  <si>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</si>
  <si>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</si>
  <si>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</si>
  <si>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</si>
  <si>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</si>
  <si>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</si>
  <si>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</si>
  <si>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</si>
  <si>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</si>
  <si>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</si>
  <si>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</si>
  <si>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</si>
  <si>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</si>
  <si>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</si>
  <si>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</si>
  <si>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</si>
  <si>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</si>
  <si>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</si>
  <si>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</si>
  <si>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</si>
  <si>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</si>
  <si>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</si>
  <si>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</si>
  <si>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</si>
  <si>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</si>
  <si>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</si>
  <si>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</si>
  <si>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</si>
  <si>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</si>
  <si>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</si>
  <si>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</si>
  <si>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</si>
  <si>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</si>
  <si>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</si>
  <si>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</si>
  <si>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</si>
  <si>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</si>
  <si>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</si>
  <si>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</si>
  <si>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</si>
  <si>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</si>
  <si>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</si>
  <si>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</si>
  <si>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</si>
  <si>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</si>
  <si>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</si>
  <si>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</si>
  <si>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</si>
  <si>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</si>
  <si>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</si>
  <si>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</si>
  <si>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</si>
  <si>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</si>
  <si>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</si>
  <si>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</si>
  <si>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</si>
  <si>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</si>
  <si>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</si>
  <si>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</si>
  <si>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</si>
  <si>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</si>
  <si>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</si>
  <si>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</si>
  <si>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</si>
  <si>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</si>
  <si>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</si>
  <si>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</si>
  <si>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</si>
  <si>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</si>
  <si>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</si>
  <si>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</si>
  <si>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</si>
  <si>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</si>
  <si>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</si>
  <si>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</si>
  <si>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</si>
  <si>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</si>
  <si>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</si>
  <si>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</si>
  <si>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</si>
  <si>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</si>
  <si>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</si>
  <si>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</si>
  <si>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</si>
  <si>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</si>
  <si>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</si>
  <si>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</si>
  <si>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</si>
  <si>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</si>
  <si>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</si>
  <si>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</si>
  <si>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</si>
  <si>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</si>
  <si>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</si>
  <si>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</si>
  <si>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</si>
  <si>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</si>
  <si>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</si>
  <si>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</si>
  <si>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</si>
  <si>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</si>
  <si>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</si>
  <si>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</si>
  <si>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</si>
  <si>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</si>
  <si>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</si>
  <si>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</si>
  <si>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</si>
  <si>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</si>
  <si>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</si>
  <si>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</si>
  <si>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</si>
  <si>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</si>
  <si>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</si>
  <si>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</si>
  <si>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</si>
  <si>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</si>
  <si>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</si>
  <si>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</si>
  <si>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</si>
  <si>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</si>
  <si>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</si>
  <si>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</si>
  <si>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</si>
  <si>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</si>
  <si>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</si>
  <si>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</si>
  <si>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</si>
  <si>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</si>
  <si>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</si>
  <si>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</si>
  <si>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</si>
  <si>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</si>
  <si>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</si>
  <si>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</si>
  <si>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</si>
  <si>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</si>
  <si>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</si>
  <si>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</si>
  <si>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</si>
  <si>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</si>
  <si>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</si>
  <si>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</si>
  <si>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</si>
  <si>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</si>
  <si>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</si>
  <si>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</si>
  <si>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</si>
  <si>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</si>
  <si>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</si>
  <si>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</si>
  <si>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</si>
  <si>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</si>
  <si>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</si>
  <si>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</si>
  <si>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</si>
  <si>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</si>
  <si>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</si>
  <si>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</si>
  <si>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</si>
  <si>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</si>
  <si>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</si>
  <si>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</si>
  <si>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</si>
  <si>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</si>
  <si>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</si>
  <si>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</si>
  <si>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</si>
  <si>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</si>
  <si>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</si>
  <si>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</si>
  <si>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</si>
  <si>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</si>
  <si>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</si>
  <si>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</si>
  <si>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</si>
  <si>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</si>
  <si>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</si>
  <si>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</si>
  <si>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</si>
  <si>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</si>
  <si>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</si>
  <si>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</si>
  <si>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</si>
  <si>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</si>
  <si>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</si>
  <si>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</si>
  <si>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</si>
  <si>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</si>
  <si>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</si>
  <si>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</si>
  <si>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</si>
  <si>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</si>
  <si>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</si>
  <si>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</si>
  <si>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</si>
  <si>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</si>
  <si>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</si>
  <si>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</si>
  <si>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</si>
  <si>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</si>
  <si>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</si>
  <si>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</si>
  <si>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</si>
  <si>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</si>
  <si>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</si>
  <si>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</si>
  <si>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</si>
  <si>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</si>
  <si>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</si>
  <si>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</si>
  <si>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</si>
  <si>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</si>
  <si>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</si>
  <si>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</si>
  <si>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</si>
  <si>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</si>
  <si>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</si>
  <si>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</si>
  <si>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</si>
  <si>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</si>
  <si>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</si>
  <si>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</si>
  <si>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</si>
  <si>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</si>
  <si>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</si>
  <si>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</si>
  <si>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</si>
  <si>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</si>
  <si>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</si>
  <si>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</si>
  <si>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</si>
  <si>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</si>
  <si>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</si>
  <si>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</si>
  <si>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</si>
  <si>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</si>
  <si>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</si>
  <si>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</si>
  <si>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</si>
  <si>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</si>
  <si>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</si>
  <si>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</si>
  <si>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</si>
  <si>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</si>
  <si>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</si>
  <si>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</si>
  <si>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</si>
  <si>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</si>
  <si>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</si>
  <si>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</si>
  <si>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</si>
  <si>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</si>
  <si>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</si>
  <si>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</si>
  <si>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</si>
  <si>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</si>
  <si>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</si>
  <si>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</si>
  <si>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</si>
  <si>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</si>
  <si>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</si>
  <si>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</si>
  <si>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</si>
  <si>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</si>
  <si>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</si>
  <si>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</si>
  <si>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</si>
  <si>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</si>
  <si>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</si>
  <si>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</si>
  <si>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</si>
  <si>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</si>
  <si>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</si>
  <si>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</si>
  <si>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</si>
  <si>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</si>
  <si>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</si>
  <si>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</si>
  <si>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</si>
  <si>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</si>
  <si>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</si>
  <si>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</si>
  <si>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</si>
  <si>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</si>
  <si>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</si>
  <si>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</si>
  <si>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</si>
  <si>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</si>
  <si>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</si>
  <si>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</si>
  <si>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</si>
  <si>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</si>
  <si>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</si>
  <si>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</si>
  <si>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</si>
  <si>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</si>
  <si>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</si>
  <si>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</si>
  <si>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</si>
  <si>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</si>
  <si>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</si>
  <si>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</si>
  <si>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</si>
  <si>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</si>
  <si>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</si>
  <si>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</si>
  <si>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</si>
  <si>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</si>
  <si>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</si>
  <si>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</si>
  <si>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</si>
  <si>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</si>
  <si>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</si>
  <si>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</si>
  <si>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</si>
  <si>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</si>
  <si>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</si>
  <si>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</si>
  <si>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</si>
  <si>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</si>
  <si>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</si>
  <si>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</si>
  <si>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</si>
  <si>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</si>
  <si>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</si>
  <si>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</si>
  <si>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</si>
  <si>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</si>
  <si>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</si>
  <si>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</si>
  <si>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</si>
  <si>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</si>
  <si>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</si>
  <si>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</si>
  <si>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</si>
  <si>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</si>
  <si>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</si>
  <si>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</si>
  <si>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</si>
  <si>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</si>
  <si>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</si>
  <si>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</si>
  <si>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</si>
  <si>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</si>
  <si>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</si>
  <si>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</si>
  <si>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</si>
  <si>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</si>
  <si>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</si>
  <si>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</si>
  <si>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</si>
  <si>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</si>
  <si>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</si>
  <si>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</si>
  <si>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</si>
  <si>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</si>
  <si>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</si>
  <si>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</si>
  <si>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</si>
  <si>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</si>
  <si>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</si>
  <si>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</si>
  <si>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</si>
  <si>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</si>
  <si>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</si>
  <si>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</si>
  <si>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</si>
  <si>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</si>
  <si>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</si>
  <si>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</si>
  <si>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</si>
  <si>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</si>
  <si>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</si>
  <si>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</si>
  <si>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</si>
  <si>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</si>
  <si>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</si>
  <si>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</si>
  <si>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</si>
  <si>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</si>
  <si>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</si>
  <si>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</si>
  <si>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</si>
  <si>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</si>
  <si>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</si>
  <si>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</si>
  <si>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</si>
  <si>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</si>
  <si>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</si>
  <si>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</si>
  <si>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</si>
  <si>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</si>
  <si>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</si>
  <si>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</si>
  <si>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</si>
  <si>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</si>
  <si>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</si>
  <si>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</si>
  <si>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</si>
  <si>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</si>
  <si>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</si>
  <si>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</si>
  <si>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</si>
  <si>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</si>
  <si>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</si>
  <si>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</si>
  <si>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</si>
  <si>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</si>
  <si>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</si>
  <si>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</si>
  <si>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</si>
  <si>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</si>
  <si>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</si>
  <si>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</si>
  <si>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</si>
  <si>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</si>
  <si>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</si>
  <si>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</si>
  <si>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</si>
  <si>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</si>
  <si>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</si>
  <si>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</si>
  <si>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</si>
  <si>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</si>
  <si>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</si>
  <si>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</si>
  <si>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</si>
  <si>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</si>
  <si>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</si>
  <si>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</si>
  <si>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</si>
  <si>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</si>
  <si>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</si>
  <si>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</si>
  <si>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</si>
  <si>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</si>
  <si>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</si>
  <si>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</si>
  <si>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</si>
  <si>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</si>
  <si>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</si>
  <si>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</si>
  <si>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</si>
  <si>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</si>
  <si>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</si>
  <si>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</si>
  <si>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</si>
  <si>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</si>
  <si>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</si>
  <si>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</si>
  <si>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</si>
  <si>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</si>
  <si>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</si>
  <si>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</si>
  <si>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</si>
  <si>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</si>
  <si>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</si>
  <si>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</si>
  <si>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</si>
  <si>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</si>
  <si>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</si>
  <si>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</si>
  <si>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</si>
  <si>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</si>
  <si>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</si>
  <si>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</si>
  <si>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</si>
  <si>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</si>
  <si>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</si>
  <si>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</si>
  <si>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</si>
  <si>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</si>
  <si>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</si>
  <si>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</si>
  <si>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</si>
  <si>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</si>
  <si>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</si>
  <si>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</si>
  <si>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</si>
  <si>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</si>
  <si>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</si>
  <si>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</si>
  <si>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</si>
  <si>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</si>
  <si>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</si>
  <si>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</si>
  <si>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</si>
  <si>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</si>
  <si>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</si>
  <si>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</si>
  <si>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</si>
  <si>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</si>
  <si>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</si>
  <si>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</si>
  <si>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</si>
  <si>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</si>
  <si>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</si>
  <si>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</si>
  <si>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</si>
  <si>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</si>
  <si>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</si>
  <si>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</si>
  <si>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</si>
  <si>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</si>
  <si>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</si>
  <si>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</si>
  <si>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</si>
  <si>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</si>
  <si>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</si>
  <si>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</si>
  <si>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</si>
  <si>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</si>
  <si>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</si>
  <si>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</si>
  <si>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</si>
  <si>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</si>
  <si>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</si>
  <si>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</si>
  <si>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</si>
  <si>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</si>
  <si>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</si>
  <si>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</si>
  <si>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</si>
  <si>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</si>
  <si>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</si>
  <si>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</si>
  <si>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</si>
  <si>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</si>
  <si>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</si>
  <si>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</si>
  <si>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</si>
  <si>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</si>
  <si>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</si>
  <si>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</si>
  <si>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</si>
  <si>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</si>
  <si>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</si>
  <si>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</si>
  <si>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</si>
  <si>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</si>
  <si>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</si>
  <si>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</si>
  <si>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</si>
  <si>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</si>
  <si>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</si>
  <si>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</si>
  <si>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</si>
  <si>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</si>
  <si>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</si>
  <si>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</si>
  <si>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</si>
  <si>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</si>
  <si>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</si>
  <si>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</si>
  <si>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</si>
  <si>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</si>
  <si>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</si>
  <si>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</si>
  <si>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</si>
  <si>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</si>
  <si>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</si>
  <si>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</si>
  <si>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</si>
  <si>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</si>
  <si>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</si>
  <si>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</si>
  <si>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</si>
  <si>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</si>
  <si>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</si>
  <si>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</si>
  <si>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</si>
  <si>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</si>
  <si>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</si>
  <si>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</si>
  <si>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</si>
  <si>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</si>
  <si>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</si>
  <si>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</si>
  <si>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</si>
  <si>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</si>
  <si>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</si>
  <si>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</si>
  <si>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</si>
  <si>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</si>
  <si>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</si>
  <si>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</si>
  <si>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</si>
  <si>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</si>
  <si>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</si>
  <si>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</si>
  <si>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</si>
  <si>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</si>
  <si>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</si>
  <si>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</si>
  <si>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</si>
  <si>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</si>
  <si>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</si>
  <si>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</si>
  <si>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</si>
  <si>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</si>
  <si>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</si>
  <si>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</si>
  <si>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</si>
  <si>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</si>
  <si>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</si>
  <si>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</si>
  <si>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</si>
  <si>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</si>
  <si>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</si>
  <si>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</si>
  <si>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</si>
  <si>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</si>
  <si>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</si>
  <si>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</si>
  <si>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</si>
  <si>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</si>
  <si>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</si>
  <si>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</si>
  <si>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</si>
  <si>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</si>
  <si>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</si>
  <si>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</si>
  <si>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</si>
  <si>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</si>
  <si>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</si>
  <si>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</si>
  <si>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</si>
  <si>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</si>
  <si>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</si>
  <si>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</si>
  <si>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</si>
  <si>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</si>
  <si>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</si>
  <si>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</si>
  <si>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</si>
  <si>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</si>
  <si>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</si>
  <si>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</si>
  <si>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</si>
  <si>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</si>
  <si>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</si>
  <si>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</si>
  <si>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</si>
  <si>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</si>
  <si>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</si>
  <si>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</si>
  <si>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</si>
  <si>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</si>
  <si>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</si>
  <si>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</si>
  <si>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</si>
  <si>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</si>
  <si>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</si>
  <si>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</si>
  <si>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</si>
  <si>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</si>
  <si>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</si>
  <si>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</si>
  <si>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</si>
  <si>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</si>
  <si>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</si>
  <si>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</si>
  <si>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</si>
  <si>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</si>
  <si>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</si>
  <si>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</si>
  <si>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</si>
  <si>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</si>
  <si>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</si>
  <si>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</si>
  <si>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</si>
  <si>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</si>
  <si>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</si>
  <si>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</si>
  <si>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</si>
  <si>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</si>
  <si>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</si>
  <si>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</si>
  <si>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</si>
  <si>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</si>
  <si>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</si>
  <si>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</si>
  <si>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</si>
  <si>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</si>
  <si>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</si>
  <si>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</si>
  <si>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</si>
  <si>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</si>
  <si>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</si>
  <si>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</si>
  <si>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</si>
  <si>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</si>
  <si>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</si>
  <si>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</si>
  <si>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</si>
  <si>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</si>
  <si>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</si>
  <si>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</si>
  <si>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</si>
  <si>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</si>
  <si>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</si>
  <si>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</si>
  <si>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</si>
  <si>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</si>
  <si>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</si>
  <si>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</si>
  <si>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</si>
  <si>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</si>
  <si>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</si>
  <si>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</si>
  <si>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</si>
  <si>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</si>
  <si>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</si>
  <si>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</si>
  <si>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</si>
  <si>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</si>
  <si>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</si>
  <si>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</si>
  <si>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</si>
  <si>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</si>
  <si>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</si>
  <si>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</si>
  <si>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</si>
  <si>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</si>
  <si>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</si>
  <si>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</si>
  <si>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</si>
  <si>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</si>
  <si>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</si>
  <si>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</si>
  <si>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</si>
  <si>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</si>
  <si>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</si>
  <si>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</si>
  <si>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</si>
  <si>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</si>
  <si>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</si>
  <si>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</si>
  <si>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</si>
  <si>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</si>
  <si>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</si>
  <si>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</si>
  <si>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</si>
  <si>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</si>
  <si>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</si>
  <si>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</si>
  <si>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</si>
  <si>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</si>
  <si>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</si>
  <si>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</si>
  <si>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</si>
  <si>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</si>
  <si>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</si>
  <si>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</si>
  <si>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</si>
  <si>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</si>
  <si>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</si>
  <si>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</si>
  <si>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</si>
  <si>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</si>
  <si>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</si>
  <si>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</si>
  <si>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</si>
  <si>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</si>
  <si>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</si>
  <si>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</si>
  <si>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</si>
  <si>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</si>
  <si>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</si>
  <si>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</si>
  <si>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</si>
  <si>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</si>
  <si>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</si>
  <si>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</si>
  <si>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</si>
  <si>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</si>
  <si>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</si>
  <si>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</si>
  <si>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</si>
  <si>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</si>
  <si>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</si>
  <si>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</si>
  <si>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</si>
  <si>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</si>
  <si>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</si>
  <si>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</si>
  <si>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</si>
  <si>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</si>
  <si>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</si>
  <si>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</si>
  <si>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</si>
  <si>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</si>
  <si>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</si>
  <si>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</si>
  <si>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</si>
  <si>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</si>
  <si>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</si>
  <si>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</si>
  <si>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</si>
  <si>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</si>
  <si>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</si>
  <si>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</si>
  <si>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</si>
  <si>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</si>
  <si>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</si>
  <si>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</si>
  <si>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</si>
  <si>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</si>
  <si>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</si>
  <si>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</si>
  <si>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</si>
  <si>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</si>
  <si>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</si>
  <si>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</si>
  <si>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</si>
  <si>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</si>
  <si>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</si>
  <si>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</si>
  <si>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</si>
  <si>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</si>
  <si>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</si>
  <si>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</si>
  <si>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</si>
  <si>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</si>
  <si>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</si>
  <si>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</si>
  <si>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</si>
  <si>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</si>
  <si>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</si>
  <si>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</si>
  <si>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</si>
  <si>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</si>
  <si>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</si>
  <si>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</si>
  <si>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</si>
  <si>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</si>
  <si>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</si>
  <si>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</si>
  <si>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</si>
  <si>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</si>
  <si>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</si>
  <si>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</si>
  <si>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</si>
  <si>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</si>
  <si>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</si>
  <si>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</si>
  <si>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</si>
  <si>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</si>
  <si>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</si>
  <si>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</si>
  <si>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</si>
  <si>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</si>
  <si>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</si>
  <si>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</si>
  <si>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</si>
  <si>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</si>
  <si>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</si>
  <si>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</si>
  <si>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</si>
  <si>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</si>
  <si>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</si>
  <si>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</si>
  <si>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</si>
  <si>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</si>
  <si>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</si>
  <si>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</si>
  <si>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</si>
  <si>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</si>
  <si>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</si>
  <si>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</si>
  <si>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</si>
  <si>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</si>
  <si>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</si>
  <si>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</si>
  <si>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</si>
  <si>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</si>
  <si>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</si>
  <si>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</si>
  <si>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</si>
  <si>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</si>
  <si>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</si>
  <si>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</si>
  <si>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</si>
  <si>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</si>
  <si>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</si>
  <si>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</si>
  <si>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</si>
  <si>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</si>
  <si>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</si>
  <si>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</si>
  <si>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</si>
  <si>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</si>
  <si>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</si>
  <si>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</si>
  <si>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</si>
  <si>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</si>
  <si>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</si>
  <si>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</si>
  <si>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</si>
  <si>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</si>
  <si>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</si>
  <si>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</si>
  <si>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</si>
  <si>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</si>
  <si>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</si>
  <si>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</si>
  <si>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</si>
  <si>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</si>
  <si>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</si>
  <si>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</si>
  <si>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</si>
  <si>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</si>
  <si>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</si>
  <si>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</si>
  <si>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</si>
  <si>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</si>
  <si>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</si>
  <si>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</si>
  <si>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</si>
  <si>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</si>
  <si>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</si>
  <si>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</si>
  <si>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</si>
  <si>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</si>
  <si>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</si>
  <si>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</si>
  <si>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</si>
  <si>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</si>
  <si>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</si>
  <si>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</si>
  <si>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</si>
  <si>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</si>
  <si>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</si>
  <si>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</si>
  <si>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</si>
  <si>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</si>
  <si>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</si>
  <si>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</si>
  <si>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</si>
  <si>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</si>
  <si>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</si>
  <si>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</si>
  <si>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</si>
  <si>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</si>
  <si>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</si>
  <si>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</si>
  <si>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</si>
  <si>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</si>
  <si>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</si>
  <si>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</si>
  <si>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</si>
  <si>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</si>
  <si>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</si>
  <si>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</si>
  <si>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</si>
  <si>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</si>
  <si>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</si>
  <si>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</si>
  <si>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</si>
  <si>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</si>
  <si>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</si>
  <si>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</si>
  <si>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</si>
  <si>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</si>
  <si>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</si>
  <si>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</si>
  <si>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</si>
  <si>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</si>
  <si>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</si>
  <si>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</si>
  <si>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</si>
  <si>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</si>
  <si>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</si>
  <si>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</si>
  <si>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</si>
  <si>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</si>
  <si>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</si>
  <si>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</si>
  <si>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</si>
  <si>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</si>
  <si>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</si>
  <si>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</si>
  <si>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</si>
  <si>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</si>
  <si>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</si>
  <si>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</si>
  <si>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</si>
  <si>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</si>
  <si>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</si>
  <si>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</si>
  <si>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</si>
  <si>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</si>
  <si>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</si>
  <si>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</si>
  <si>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</si>
  <si>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</si>
  <si>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</si>
  <si>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</si>
  <si>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</si>
  <si>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</si>
  <si>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</si>
  <si>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</si>
  <si>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</si>
  <si>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</si>
  <si>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</si>
  <si>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</si>
  <si>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</si>
  <si>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</si>
  <si>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</si>
  <si>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</si>
  <si>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</si>
  <si>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</si>
  <si>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</si>
  <si>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</si>
  <si>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</si>
  <si>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</si>
  <si>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</si>
  <si>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</si>
  <si>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</si>
  <si>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</si>
  <si>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</si>
  <si>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</si>
  <si>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</si>
  <si>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</si>
  <si>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</si>
  <si>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</si>
  <si>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</si>
  <si>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</si>
  <si>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</si>
  <si>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</si>
  <si>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</si>
  <si>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</si>
  <si>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</si>
  <si>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</si>
  <si>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</si>
  <si>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</si>
  <si>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</si>
  <si>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</si>
  <si>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</si>
  <si>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</si>
  <si>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</si>
  <si>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</si>
  <si>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</si>
  <si>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</si>
  <si>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</si>
  <si>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</si>
  <si>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</si>
  <si>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</si>
  <si>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</si>
  <si>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</si>
  <si>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</si>
  <si>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</si>
  <si>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</si>
  <si>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</si>
  <si>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</si>
  <si>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</si>
  <si>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</si>
  <si>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</si>
  <si>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</si>
  <si>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</si>
  <si>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</si>
  <si>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</si>
  <si>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</si>
  <si>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</si>
  <si>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</si>
  <si>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</si>
  <si>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</si>
  <si>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</si>
  <si>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</si>
  <si>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</si>
  <si>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</si>
  <si>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</si>
  <si>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</si>
  <si>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</si>
  <si>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</si>
  <si>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</si>
  <si>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</si>
  <si>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</si>
  <si>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</si>
  <si>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</si>
  <si>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</si>
  <si>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</si>
  <si>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</si>
  <si>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</si>
  <si>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</si>
  <si>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</si>
  <si>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</si>
  <si>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</si>
  <si>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</si>
  <si>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</si>
  <si>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</si>
  <si>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</si>
  <si>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</si>
  <si>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</si>
  <si>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</si>
  <si>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</si>
  <si>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</si>
  <si>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</si>
  <si>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</si>
  <si>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</si>
  <si>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</si>
  <si>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</si>
  <si>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</si>
  <si>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</si>
  <si>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</si>
  <si>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</si>
  <si>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</si>
  <si>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</si>
  <si>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</si>
  <si>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</si>
  <si>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</si>
  <si>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</si>
  <si>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</si>
  <si>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</si>
  <si>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</si>
  <si>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</si>
  <si>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</si>
  <si>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</si>
  <si>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</si>
  <si>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</si>
  <si>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</si>
  <si>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</si>
  <si>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</si>
  <si>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</si>
  <si>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</si>
  <si>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</si>
  <si>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</si>
  <si>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</si>
  <si>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</si>
  <si>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</si>
  <si>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</si>
  <si>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</si>
  <si>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</si>
  <si>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</si>
  <si>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</si>
  <si>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</si>
  <si>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</si>
  <si>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</si>
  <si>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</si>
  <si>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</si>
  <si>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</si>
  <si>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</si>
  <si>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</si>
  <si>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</si>
  <si>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</si>
  <si>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</si>
  <si>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</si>
  <si>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</si>
  <si>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</si>
  <si>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</si>
  <si>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</si>
  <si>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</si>
  <si>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</si>
  <si>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</si>
  <si>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</si>
  <si>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</si>
  <si>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</si>
  <si>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</si>
  <si>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</si>
  <si>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</si>
  <si>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</si>
  <si>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</si>
  <si>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</si>
  <si>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</si>
  <si>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</si>
  <si>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</si>
  <si>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</si>
  <si>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</si>
  <si>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</si>
  <si>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</si>
  <si>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</si>
  <si>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</si>
  <si>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</si>
  <si>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</si>
  <si>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</si>
  <si>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</si>
  <si>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</si>
  <si>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</si>
  <si>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</si>
  <si>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</si>
  <si>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</si>
  <si>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</si>
  <si>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</si>
  <si>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</si>
  <si>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</si>
  <si>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</si>
  <si>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</si>
  <si>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</si>
  <si>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</si>
  <si>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</si>
  <si>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</si>
  <si>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</si>
  <si>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</si>
  <si>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</si>
  <si>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</si>
  <si>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</si>
  <si>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</si>
  <si>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</si>
  <si>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</si>
  <si>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</si>
  <si>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</si>
  <si>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</si>
  <si>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</si>
  <si>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</si>
  <si>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</si>
  <si>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</si>
  <si>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</si>
  <si>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</si>
  <si>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</si>
  <si>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</si>
  <si>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</si>
  <si>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</si>
  <si>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</si>
  <si>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</si>
  <si>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</si>
  <si>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</si>
  <si>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</si>
  <si>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</si>
  <si>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</si>
  <si>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</si>
  <si>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</si>
  <si>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</si>
  <si>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</si>
  <si>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</si>
  <si>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</si>
  <si>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</si>
  <si>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</si>
  <si>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</si>
  <si>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</si>
  <si>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</si>
  <si>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</si>
  <si>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</si>
  <si>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</si>
  <si>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</si>
  <si>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</si>
  <si>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</si>
  <si>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</si>
  <si>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</si>
  <si>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</si>
  <si>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</si>
  <si>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</si>
  <si>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</si>
  <si>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</si>
  <si>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</si>
  <si>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</si>
  <si>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</si>
  <si>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</si>
  <si>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</si>
  <si>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</si>
  <si>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</si>
  <si>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</si>
  <si>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</si>
  <si>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</si>
  <si>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</si>
  <si>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</si>
  <si>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</si>
  <si>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</si>
  <si>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</si>
  <si>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</si>
  <si>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</si>
  <si>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</si>
  <si>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</si>
  <si>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</si>
  <si>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</si>
  <si>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</si>
  <si>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</si>
  <si>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</si>
  <si>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</si>
  <si>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</si>
  <si>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</si>
  <si>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</si>
  <si>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</si>
  <si>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</si>
  <si>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</si>
  <si>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</si>
  <si>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</si>
  <si>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</si>
  <si>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</si>
  <si>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</si>
  <si>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</si>
  <si>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</si>
  <si>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</si>
  <si>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</si>
  <si>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</si>
  <si>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</si>
  <si>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</si>
  <si>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</si>
  <si>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</si>
  <si>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</si>
  <si>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</si>
  <si>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</si>
  <si>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</si>
  <si>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</si>
  <si>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</si>
  <si>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</si>
  <si>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</si>
  <si>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</si>
  <si>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</si>
  <si>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</si>
  <si>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</si>
  <si>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</si>
  <si>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</si>
  <si>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</si>
  <si>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</si>
  <si>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</si>
  <si>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</si>
  <si>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</si>
  <si>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</si>
  <si>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</si>
  <si>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</si>
  <si>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</si>
  <si>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</si>
  <si>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</si>
  <si>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</si>
  <si>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</si>
  <si>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</si>
  <si>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</si>
  <si>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</si>
  <si>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</si>
  <si>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</si>
  <si>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</si>
  <si>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</si>
  <si>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</si>
  <si>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</si>
  <si>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</si>
  <si>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</si>
  <si>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</si>
  <si>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</si>
  <si>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</si>
  <si>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</si>
  <si>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</si>
  <si>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</si>
  <si>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</si>
  <si>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</si>
  <si>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</si>
  <si>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</si>
  <si>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</si>
  <si>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</si>
  <si>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</si>
  <si>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</si>
  <si>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</si>
  <si>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</si>
  <si>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</si>
  <si>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</si>
  <si>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</si>
  <si>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</si>
  <si>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</si>
  <si>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</si>
  <si>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</si>
  <si>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</si>
  <si>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</si>
  <si>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</si>
  <si>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</si>
  <si>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</si>
  <si>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</si>
  <si>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</si>
  <si>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</si>
  <si>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</si>
  <si>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</si>
  <si>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</si>
  <si>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</si>
  <si>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</si>
  <si>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</si>
  <si>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</si>
  <si>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</si>
  <si>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</si>
  <si>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</si>
  <si>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</si>
  <si>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</si>
  <si>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</si>
  <si>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</si>
  <si>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</si>
  <si>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</si>
  <si>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</si>
  <si>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</si>
  <si>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</si>
  <si>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</si>
  <si>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</si>
  <si>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</si>
  <si>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</si>
  <si>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</si>
  <si>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</si>
  <si>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</si>
  <si>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</si>
  <si>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</si>
  <si>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</si>
  <si>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</si>
  <si>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</si>
  <si>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</si>
  <si>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</si>
  <si>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</si>
  <si>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</si>
  <si>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</si>
  <si>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</si>
  <si>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</si>
  <si>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</si>
  <si>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</si>
  <si>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</si>
  <si>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</si>
  <si>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</si>
  <si>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</si>
  <si>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</si>
  <si>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</si>
  <si>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</si>
  <si>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</si>
  <si>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</si>
  <si>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</si>
  <si>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</si>
  <si>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</si>
  <si>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</si>
  <si>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</si>
  <si>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</si>
  <si>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</si>
  <si>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</si>
  <si>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</si>
  <si>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</si>
  <si>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</si>
  <si>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</si>
  <si>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</si>
  <si>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</si>
  <si>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</si>
  <si>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</si>
  <si>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</si>
  <si>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</si>
  <si>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</si>
  <si>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</si>
  <si>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</si>
  <si>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</si>
  <si>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</si>
  <si>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</si>
  <si>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</si>
  <si>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</si>
  <si>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</si>
  <si>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</si>
  <si>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</si>
  <si>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</si>
  <si>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</si>
  <si>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</si>
  <si>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</si>
  <si>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</si>
  <si>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</si>
  <si>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</si>
  <si>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</si>
  <si>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</si>
  <si>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</si>
  <si>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</si>
  <si>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</si>
  <si>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</si>
  <si>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</si>
  <si>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</si>
  <si>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</si>
  <si>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</si>
  <si>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</si>
  <si>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</si>
  <si>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</si>
  <si>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</si>
  <si>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</si>
  <si>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</si>
  <si>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</si>
  <si>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</si>
  <si>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</si>
  <si>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</si>
  <si>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</si>
  <si>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</si>
  <si>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</si>
  <si>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</si>
  <si>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</si>
  <si>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</si>
  <si>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</si>
  <si>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</si>
  <si>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</si>
  <si>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</si>
  <si>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</si>
  <si>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</si>
  <si>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</si>
  <si>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</si>
  <si>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</si>
  <si>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</si>
  <si>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</si>
  <si>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</si>
  <si>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</si>
  <si>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</si>
  <si>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</si>
  <si>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</si>
  <si>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</si>
  <si>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</si>
  <si>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</si>
  <si>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</si>
  <si>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</si>
  <si>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</si>
  <si>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</si>
  <si>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</si>
  <si>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</si>
  <si>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</si>
  <si>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</si>
  <si>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</si>
  <si>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</si>
  <si>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</si>
  <si>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</si>
  <si>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</si>
  <si>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</si>
  <si>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</si>
  <si>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</si>
  <si>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</si>
  <si>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</si>
  <si>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</si>
  <si>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</si>
  <si>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</si>
  <si>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</si>
  <si>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</si>
  <si>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</si>
  <si>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</si>
  <si>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</si>
  <si>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</si>
  <si>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</si>
  <si>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</si>
  <si>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</si>
  <si>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</si>
  <si>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</si>
  <si>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</si>
  <si>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</si>
  <si>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</si>
  <si>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</si>
  <si>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</si>
  <si>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</si>
  <si>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</si>
  <si>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</si>
  <si>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</si>
  <si>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</si>
  <si>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</si>
  <si>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</si>
  <si>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</si>
  <si>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</si>
  <si>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</si>
  <si>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</si>
  <si>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</si>
  <si>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</si>
  <si>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</si>
  <si>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</si>
  <si>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</si>
  <si>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</si>
  <si>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</si>
  <si>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</si>
  <si>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</si>
  <si>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</si>
  <si>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</si>
  <si>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</si>
  <si>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</si>
  <si>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</si>
  <si>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</si>
  <si>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</si>
  <si>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</si>
  <si>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</si>
  <si>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</si>
  <si>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</si>
  <si>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</si>
  <si>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</si>
  <si>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</si>
  <si>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</si>
  <si>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</si>
  <si>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</si>
  <si>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</si>
  <si>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</si>
  <si>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</si>
  <si>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</si>
  <si>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</si>
  <si>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</si>
  <si>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</si>
  <si>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</si>
  <si>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</si>
  <si>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</si>
  <si>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</si>
  <si>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</si>
  <si>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</si>
  <si>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</si>
  <si>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</si>
  <si>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</si>
  <si>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</si>
  <si>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</si>
  <si>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</si>
  <si>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</si>
  <si>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</si>
  <si>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</si>
  <si>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</si>
  <si>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</si>
  <si>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</si>
  <si>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</si>
  <si>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</si>
  <si>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</si>
  <si>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</si>
  <si>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</si>
  <si>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</si>
  <si>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</si>
  <si>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</si>
  <si>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</si>
  <si>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</si>
  <si>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</si>
  <si>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</si>
  <si>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</si>
  <si>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</si>
  <si>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</si>
  <si>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</si>
  <si>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</si>
  <si>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</si>
  <si>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</si>
  <si>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</si>
  <si>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</si>
  <si>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</si>
  <si>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</si>
  <si>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</si>
  <si>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</si>
  <si>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</si>
  <si>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</si>
  <si>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</si>
  <si>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</si>
  <si>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</si>
  <si>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</si>
  <si>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</si>
  <si>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</si>
  <si>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</si>
  <si>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</si>
  <si>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</si>
  <si>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</si>
  <si>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</si>
  <si>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</si>
  <si>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</si>
  <si>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</si>
  <si>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</si>
  <si>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</si>
  <si>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</si>
  <si>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</si>
  <si>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</si>
  <si>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</si>
  <si>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</si>
  <si>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</si>
  <si>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</si>
  <si>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</si>
  <si>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</si>
  <si>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</si>
  <si>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</si>
  <si>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</si>
  <si>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</si>
  <si>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</si>
  <si>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</si>
  <si>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</si>
  <si>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</si>
  <si>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</si>
  <si>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</si>
  <si>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</si>
  <si>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</si>
  <si>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</si>
  <si>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</si>
  <si>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</si>
  <si>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</si>
  <si>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</si>
  <si>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</si>
  <si>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</si>
  <si>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</si>
  <si>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</si>
  <si>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</si>
  <si>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</si>
  <si>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</si>
  <si>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</si>
  <si>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</si>
  <si>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</si>
  <si>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</si>
  <si>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</si>
  <si>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</si>
  <si>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</si>
  <si>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</si>
  <si>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</si>
  <si>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</si>
  <si>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</si>
  <si>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</si>
  <si>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</si>
  <si>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</si>
  <si>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</si>
  <si>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</si>
  <si>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</si>
  <si>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</si>
  <si>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</si>
  <si>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</si>
  <si>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</si>
  <si>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</si>
  <si>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</si>
  <si>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</si>
  <si>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</si>
  <si>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</si>
  <si>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</si>
  <si>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</si>
  <si>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</si>
  <si>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</si>
  <si>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</si>
  <si>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</si>
  <si>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</si>
  <si>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</si>
  <si>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</si>
  <si>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</si>
  <si>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</si>
  <si>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</si>
  <si>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</si>
  <si>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</si>
  <si>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</si>
  <si>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</si>
  <si>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</si>
  <si>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</si>
  <si>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</si>
  <si>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</si>
  <si>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</si>
  <si>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</si>
  <si>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</si>
  <si>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</si>
  <si>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</si>
  <si>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</si>
  <si>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</si>
  <si>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</si>
  <si>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</si>
  <si>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</si>
  <si>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</si>
  <si>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</si>
  <si>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</si>
  <si>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</si>
  <si>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</si>
  <si>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</si>
  <si>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</si>
  <si>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</si>
  <si>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</si>
  <si>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</si>
  <si>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</si>
  <si>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</si>
  <si>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</si>
  <si>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</si>
  <si>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</si>
  <si>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</si>
  <si>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</si>
  <si>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</si>
  <si>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</si>
  <si>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</si>
  <si>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</si>
  <si>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</si>
  <si>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</si>
  <si>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</si>
  <si>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</si>
  <si>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</si>
  <si>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</si>
  <si>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</si>
  <si>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</si>
  <si>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</si>
  <si>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</si>
  <si>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</si>
  <si>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</si>
  <si>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</si>
  <si>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</si>
  <si>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</si>
  <si>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</si>
  <si>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</si>
  <si>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</si>
  <si>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</si>
  <si>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</si>
  <si>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</si>
  <si>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</si>
  <si>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</si>
  <si>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</si>
  <si>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</si>
  <si>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</si>
  <si>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</si>
  <si>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</si>
  <si>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</si>
  <si>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</si>
  <si>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</si>
  <si>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</si>
  <si>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</si>
  <si>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</si>
  <si>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</si>
  <si>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</si>
  <si>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</si>
  <si>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</si>
  <si>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</si>
  <si>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</si>
  <si>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</si>
  <si>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</si>
  <si>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</si>
  <si>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</si>
  <si>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</si>
  <si>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</si>
  <si>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</si>
  <si>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</si>
  <si>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</si>
  <si>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</si>
  <si>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</si>
  <si>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</si>
  <si>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</si>
  <si>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</si>
  <si>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</si>
  <si>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</si>
  <si>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</si>
  <si>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</si>
  <si>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</si>
  <si>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</si>
  <si>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</si>
  <si>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</si>
  <si>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</si>
  <si>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</si>
  <si>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</si>
  <si>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</si>
  <si>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</si>
  <si>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</si>
  <si>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</si>
  <si>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</si>
  <si>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</si>
  <si>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</si>
  <si>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</si>
  <si>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</si>
  <si>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</si>
  <si>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</si>
  <si>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</si>
  <si>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</si>
  <si>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</si>
  <si>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</si>
  <si>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</si>
  <si>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</si>
  <si>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</si>
  <si>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</si>
  <si>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</si>
  <si>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</si>
  <si>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</si>
  <si>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</si>
  <si>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</si>
  <si>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</si>
  <si>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</si>
  <si>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</si>
  <si>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</si>
  <si>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</si>
  <si>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</si>
  <si>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</si>
  <si>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</si>
  <si>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</si>
  <si>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</si>
  <si>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</si>
  <si>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</si>
  <si>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</si>
  <si>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</si>
  <si>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</si>
  <si>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</si>
  <si>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</si>
  <si>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</si>
  <si>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</si>
  <si>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</si>
  <si>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</si>
  <si>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</si>
  <si>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</si>
  <si>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</si>
  <si>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</si>
  <si>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</si>
  <si>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</si>
  <si>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</si>
  <si>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</si>
  <si>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</si>
  <si>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</si>
  <si>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</si>
  <si>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</si>
  <si>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</si>
  <si>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</si>
  <si>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</si>
  <si>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</si>
  <si>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</si>
  <si>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</si>
  <si>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</si>
  <si>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</si>
  <si>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</si>
  <si>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</si>
  <si>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</si>
  <si>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</si>
  <si>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</si>
  <si>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</si>
  <si>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</si>
  <si>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</si>
  <si>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</si>
  <si>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</si>
  <si>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</si>
  <si>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</si>
  <si>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</si>
  <si>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</si>
  <si>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</si>
  <si>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</si>
  <si>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</si>
  <si>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</si>
  <si>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</si>
  <si>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</si>
  <si>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</si>
  <si>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</si>
  <si>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</si>
  <si>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</si>
  <si>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</si>
  <si>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</si>
  <si>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</si>
  <si>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</si>
  <si>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</si>
  <si>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</si>
  <si>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</si>
  <si>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</si>
  <si>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</si>
  <si>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</si>
  <si>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</si>
  <si>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</si>
  <si>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</si>
  <si>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</si>
  <si>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</si>
  <si>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</si>
  <si>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</si>
  <si>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</si>
  <si>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</si>
  <si>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</si>
  <si>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</si>
  <si>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</si>
  <si>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</si>
  <si>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</si>
  <si>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</si>
  <si>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</si>
  <si>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</si>
  <si>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</si>
  <si>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</si>
  <si>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</si>
  <si>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</si>
  <si>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</si>
  <si>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</si>
  <si>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</si>
  <si>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</si>
  <si>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</si>
  <si>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</si>
  <si>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</si>
  <si>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</si>
  <si>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</si>
  <si>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</si>
  <si>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</si>
  <si>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</si>
  <si>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</si>
  <si>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</si>
  <si>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</si>
  <si>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</si>
  <si>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</si>
  <si>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</si>
  <si>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</si>
  <si>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</si>
  <si>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</si>
  <si>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</si>
  <si>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</si>
  <si>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</si>
  <si>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</si>
  <si>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</si>
  <si>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</si>
  <si>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</si>
  <si>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</si>
  <si>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</si>
  <si>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</si>
  <si>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</si>
  <si>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</si>
  <si>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</si>
  <si>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</si>
  <si>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</si>
  <si>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</si>
  <si>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</si>
  <si>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</si>
  <si>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</si>
  <si>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</si>
  <si>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</si>
  <si>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</si>
  <si>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</si>
  <si>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</si>
  <si>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</si>
  <si>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</si>
  <si>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</si>
  <si>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</si>
  <si>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</si>
  <si>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</si>
  <si>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</si>
  <si>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</si>
  <si>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</si>
  <si>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</si>
  <si>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</si>
  <si>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</si>
  <si>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</si>
  <si>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</si>
  <si>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</si>
  <si>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</si>
  <si>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</si>
  <si>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</si>
  <si>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</si>
  <si>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</si>
  <si>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</si>
  <si>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</si>
  <si>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</si>
  <si>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</si>
  <si>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</si>
  <si>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</si>
  <si>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</si>
  <si>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</si>
  <si>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</si>
  <si>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</si>
  <si>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</si>
  <si>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</si>
  <si>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</si>
  <si>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</si>
  <si>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</si>
  <si>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</si>
  <si>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</si>
  <si>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</si>
  <si>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</si>
  <si>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</si>
  <si>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</si>
  <si>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</si>
  <si>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</si>
  <si>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</si>
  <si>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</si>
  <si>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</si>
  <si>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</si>
  <si>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</si>
  <si>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</si>
  <si>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</si>
  <si>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</si>
  <si>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</si>
  <si>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</si>
  <si>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</si>
  <si>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</si>
  <si>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</si>
  <si>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</si>
  <si>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</si>
  <si>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</si>
  <si>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</si>
  <si>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</si>
  <si>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</si>
  <si>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</si>
  <si>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</si>
  <si>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</si>
  <si>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</si>
  <si>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</si>
  <si>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</si>
  <si>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</si>
  <si>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</si>
  <si>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</si>
  <si>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</si>
  <si>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</si>
  <si>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</si>
  <si>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</si>
  <si>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</si>
  <si>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</si>
  <si>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</si>
  <si>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</si>
  <si>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</si>
  <si>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</si>
  <si>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</si>
  <si>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</si>
  <si>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</si>
  <si>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</si>
  <si>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</si>
  <si>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</si>
  <si>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</si>
  <si>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</si>
  <si>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</si>
  <si>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</si>
  <si>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</si>
  <si>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</si>
  <si>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</si>
  <si>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</si>
  <si>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</si>
  <si>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</si>
  <si>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</si>
  <si>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</si>
  <si>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</si>
  <si>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</si>
  <si>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</si>
  <si>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</si>
  <si>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</si>
  <si>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</si>
  <si>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</si>
  <si>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</si>
  <si>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</si>
  <si>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</si>
  <si>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</si>
  <si>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</si>
  <si>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</si>
  <si>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</si>
  <si>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</si>
  <si>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</si>
  <si>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</si>
  <si>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</si>
  <si>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</si>
  <si>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</si>
  <si>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</si>
  <si>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</si>
  <si>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</si>
  <si>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</si>
  <si>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</si>
  <si>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</si>
  <si>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</si>
  <si>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</si>
  <si>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</si>
  <si>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</si>
  <si>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</si>
  <si>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</si>
  <si>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</si>
  <si>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</si>
  <si>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</si>
  <si>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</si>
  <si>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</si>
  <si>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</si>
  <si>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</si>
  <si>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</si>
  <si>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</si>
  <si>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</si>
  <si>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</si>
  <si>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</si>
  <si>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</si>
  <si>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</si>
  <si>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</si>
  <si>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</si>
  <si>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</si>
  <si>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</si>
  <si>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</si>
  <si>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</si>
  <si>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</si>
  <si>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</si>
  <si>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</si>
  <si>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</si>
  <si>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</si>
  <si>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</si>
  <si>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</si>
  <si>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</si>
  <si>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</si>
  <si>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</si>
  <si>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</si>
  <si>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</si>
  <si>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</si>
  <si>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</si>
  <si>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</si>
  <si>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</si>
  <si>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</si>
  <si>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</si>
  <si>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</si>
  <si>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</si>
  <si>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</si>
  <si>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</si>
  <si>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</si>
  <si>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</si>
  <si>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</si>
  <si>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</si>
  <si>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</si>
  <si>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</si>
  <si>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</si>
  <si>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</si>
  <si>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</si>
  <si>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</si>
  <si>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</si>
  <si>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</si>
  <si>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</si>
  <si>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</si>
  <si>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</si>
  <si>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</si>
  <si>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</si>
  <si>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</si>
  <si>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</si>
  <si>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</si>
  <si>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</si>
  <si>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</si>
  <si>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</si>
  <si>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</si>
  <si>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</si>
  <si>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</si>
  <si>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</si>
  <si>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</si>
  <si>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</si>
  <si>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</si>
  <si>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</si>
  <si>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</si>
  <si>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</si>
  <si>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</si>
  <si>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</si>
  <si>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</si>
  <si>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</si>
  <si>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</si>
  <si>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</si>
  <si>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</si>
  <si>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</si>
  <si>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</si>
  <si>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</si>
  <si>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</si>
  <si>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</si>
  <si>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</si>
  <si>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</si>
  <si>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</si>
  <si>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</si>
  <si>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</si>
  <si>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</si>
  <si>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</si>
  <si>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</si>
  <si>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</si>
  <si>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</si>
  <si>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</si>
  <si>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</si>
  <si>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</si>
  <si>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</si>
  <si>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</si>
  <si>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</si>
  <si>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</si>
  <si>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</si>
  <si>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</si>
  <si>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</si>
  <si>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</si>
  <si>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</si>
  <si>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</si>
  <si>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</si>
  <si>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</si>
  <si>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</si>
  <si>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</si>
  <si>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</si>
  <si>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</si>
  <si>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</si>
  <si>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</si>
  <si>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</si>
  <si>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</si>
  <si>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</si>
  <si>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</si>
  <si>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</si>
  <si>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</si>
  <si>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</si>
  <si>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</si>
  <si>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</si>
  <si>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</si>
  <si>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</si>
  <si>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</si>
  <si>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</si>
  <si>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</si>
  <si>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</si>
  <si>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</si>
  <si>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</si>
  <si>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</si>
  <si>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</si>
  <si>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</si>
  <si>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</si>
  <si>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</si>
  <si>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</si>
  <si>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</si>
  <si>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</si>
  <si>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</si>
  <si>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</si>
  <si>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</si>
  <si>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</si>
  <si>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</si>
  <si>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</si>
  <si>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</si>
  <si>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</si>
  <si>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</si>
  <si>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</si>
  <si>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</si>
  <si>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</si>
  <si>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</si>
  <si>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</si>
  <si>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</si>
  <si>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</si>
  <si>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</si>
  <si>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</si>
  <si>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</si>
  <si>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</si>
  <si>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</si>
  <si>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</si>
  <si>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</si>
  <si>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</si>
  <si>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</si>
  <si>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</si>
  <si>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</si>
  <si>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</si>
  <si>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</si>
  <si>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</si>
  <si>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</si>
  <si>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</si>
  <si>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</si>
  <si>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</si>
  <si>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</si>
  <si>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</si>
  <si>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</si>
  <si>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</si>
  <si>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</si>
  <si>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</si>
  <si>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</si>
  <si>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</si>
  <si>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</si>
  <si>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</si>
  <si>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</si>
  <si>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</si>
  <si>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</si>
  <si>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</si>
  <si>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</si>
  <si>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</si>
  <si>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</si>
  <si>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</si>
  <si>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</si>
  <si>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</si>
  <si>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</si>
  <si>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</si>
  <si>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</si>
  <si>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</si>
  <si>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</si>
  <si>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</si>
  <si>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</si>
  <si>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</si>
  <si>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</si>
  <si>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</si>
  <si>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</si>
  <si>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</si>
  <si>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</si>
  <si>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</si>
  <si>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</si>
  <si>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</si>
  <si>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</si>
  <si>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</si>
  <si>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</si>
  <si>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</si>
  <si>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</si>
  <si>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</si>
  <si>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</si>
  <si>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</si>
  <si>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</si>
  <si>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</si>
  <si>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</si>
  <si>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</si>
  <si>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</si>
  <si>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</si>
  <si>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</si>
  <si>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</si>
  <si>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</si>
  <si>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</si>
  <si>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</si>
  <si>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</si>
  <si>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</si>
  <si>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</si>
  <si>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</si>
  <si>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</si>
  <si>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</si>
  <si>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</si>
  <si>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</si>
  <si>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</si>
  <si>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</si>
  <si>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</si>
  <si>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</si>
  <si>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</si>
  <si>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</si>
  <si>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</si>
  <si>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</si>
  <si>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</si>
  <si>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</si>
  <si>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</si>
  <si>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</si>
  <si>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</si>
  <si>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</si>
  <si>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</si>
  <si>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</si>
  <si>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</si>
  <si>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</si>
  <si>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</si>
  <si>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</si>
  <si>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</si>
  <si>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</si>
  <si>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</si>
  <si>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</si>
  <si>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</si>
  <si>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</si>
  <si>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</si>
  <si>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</si>
  <si>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</si>
  <si>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</si>
  <si>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</si>
  <si>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</si>
  <si>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</si>
  <si>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</si>
  <si>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</si>
  <si>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</si>
  <si>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</si>
  <si>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</si>
  <si>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</si>
  <si>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</si>
  <si>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</si>
  <si>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</si>
  <si>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</si>
  <si>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</si>
  <si>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</si>
  <si>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</si>
  <si>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</si>
  <si>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</si>
  <si>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</si>
  <si>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</si>
  <si>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</si>
  <si>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</si>
  <si>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</si>
  <si>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</si>
  <si>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</si>
  <si>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</si>
  <si>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</si>
  <si>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</si>
  <si>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</si>
  <si>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</si>
  <si>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</si>
  <si>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</si>
  <si>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</si>
  <si>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</si>
  <si>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</si>
  <si>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</si>
  <si>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</si>
  <si>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</si>
  <si>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</si>
  <si>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</si>
  <si>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</si>
  <si>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</si>
  <si>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</si>
  <si>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</si>
  <si>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</si>
  <si>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</si>
  <si>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</si>
  <si>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</si>
  <si>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</si>
  <si>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</si>
  <si>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</si>
  <si>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</si>
  <si>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</si>
  <si>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</si>
  <si>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</si>
  <si>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</si>
  <si>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</si>
  <si>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</si>
  <si>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</si>
  <si>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</si>
  <si>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</si>
  <si>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</si>
  <si>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</si>
  <si>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</si>
  <si>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</si>
  <si>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</si>
  <si>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</si>
  <si>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</si>
  <si>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</si>
  <si>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</si>
  <si>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</si>
  <si>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</si>
  <si>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</si>
  <si>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</si>
  <si>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</si>
  <si>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</si>
  <si>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</si>
  <si>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</si>
  <si>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</si>
  <si>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</si>
  <si>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</si>
  <si>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</si>
  <si>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</si>
  <si>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</si>
  <si>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</si>
  <si>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</si>
  <si>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</si>
  <si>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</si>
  <si>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</si>
  <si>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</si>
  <si>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</si>
  <si>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</si>
  <si>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</si>
  <si>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</si>
  <si>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</si>
  <si>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</si>
  <si>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</si>
  <si>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</si>
  <si>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</si>
  <si>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</si>
  <si>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</si>
  <si>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</si>
  <si>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</si>
  <si>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</si>
  <si>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</si>
  <si>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</si>
  <si>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</si>
  <si>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</si>
  <si>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</si>
  <si>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</si>
  <si>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</si>
  <si>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</si>
  <si>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</si>
  <si>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</si>
  <si>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</si>
  <si>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</si>
  <si>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</si>
  <si>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</si>
  <si>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</si>
  <si>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</si>
  <si>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</si>
  <si>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</si>
  <si>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</si>
  <si>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</si>
  <si>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</si>
  <si>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</si>
  <si>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</si>
  <si>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</si>
  <si>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</si>
  <si>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</si>
  <si>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</si>
  <si>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</si>
  <si>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</si>
  <si>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</si>
  <si>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</si>
  <si>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</si>
  <si>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</si>
  <si>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</si>
  <si>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</si>
  <si>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</si>
  <si>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</si>
  <si>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</si>
  <si>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</si>
  <si>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</si>
  <si>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</si>
  <si>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</si>
  <si>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</si>
  <si>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</si>
  <si>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</si>
  <si>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</si>
  <si>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</si>
  <si>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</si>
  <si>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</si>
  <si>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</si>
  <si>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</si>
  <si>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</si>
  <si>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</si>
  <si>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</si>
  <si>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</si>
  <si>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</si>
  <si>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</si>
  <si>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</si>
  <si>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</si>
  <si>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</si>
  <si>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</si>
  <si>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</si>
  <si>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</si>
  <si>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</si>
  <si>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</si>
  <si>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</si>
  <si>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</si>
  <si>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</si>
  <si>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</si>
  <si>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</si>
  <si>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</si>
  <si>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</si>
  <si>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</si>
  <si>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</si>
  <si>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</si>
  <si>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</si>
  <si>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</si>
  <si>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</si>
  <si>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</si>
  <si>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</si>
  <si>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</si>
  <si>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</si>
  <si>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</si>
  <si>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</si>
  <si>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</si>
  <si>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</si>
  <si>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</si>
  <si>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</si>
  <si>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</si>
  <si>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</si>
  <si>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</si>
  <si>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</si>
  <si>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</si>
  <si>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</si>
  <si>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</si>
  <si>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</si>
  <si>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</si>
  <si>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</si>
  <si>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</si>
  <si>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</si>
  <si>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</si>
  <si>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</si>
  <si>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</si>
  <si>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</si>
  <si>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</si>
  <si>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</si>
  <si>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</si>
  <si>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</si>
  <si>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</si>
  <si>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</si>
  <si>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</si>
  <si>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</si>
  <si>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</si>
  <si>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</si>
  <si>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</si>
  <si>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</si>
  <si>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</si>
  <si>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</si>
  <si>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</si>
  <si>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</si>
  <si>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</si>
  <si>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</si>
  <si>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</si>
  <si>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</si>
  <si>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</si>
  <si>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</si>
  <si>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</si>
  <si>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</si>
  <si>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</si>
  <si>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</si>
  <si>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</si>
  <si>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</si>
  <si>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</si>
  <si>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</si>
  <si>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</si>
  <si>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</si>
  <si>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</si>
  <si>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</si>
  <si>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</si>
  <si>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</si>
  <si>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</si>
  <si>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</si>
  <si>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</si>
  <si>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</si>
  <si>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</si>
  <si>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</si>
  <si>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</si>
  <si>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</si>
  <si>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</si>
  <si>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</si>
  <si>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</si>
  <si>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</si>
  <si>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</si>
  <si>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</si>
  <si>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</si>
  <si>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</si>
  <si>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</si>
  <si>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</si>
  <si>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</si>
  <si>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</si>
  <si>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</si>
  <si>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</si>
  <si>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</si>
  <si>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</si>
  <si>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</si>
  <si>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</si>
  <si>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</si>
  <si>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</si>
  <si>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</si>
  <si>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</si>
  <si>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</si>
  <si>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</si>
  <si>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</si>
  <si>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</si>
  <si>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</si>
  <si>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</si>
  <si>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</si>
  <si>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</si>
  <si>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</si>
  <si>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</si>
  <si>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</si>
  <si>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</si>
  <si>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</si>
  <si>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</si>
  <si>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</si>
  <si>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</si>
  <si>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</si>
  <si>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</si>
  <si>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</si>
  <si>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</si>
  <si>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</si>
  <si>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</si>
  <si>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</si>
  <si>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</si>
  <si>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</si>
  <si>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</si>
  <si>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</si>
  <si>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</si>
  <si>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</si>
  <si>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</si>
  <si>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</si>
  <si>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</si>
  <si>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</si>
  <si>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</si>
  <si>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</si>
  <si>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</si>
  <si>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</si>
  <si>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</si>
  <si>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</si>
  <si>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</si>
  <si>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</si>
  <si>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</si>
  <si>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</si>
  <si>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</si>
  <si>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</si>
  <si>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</si>
  <si>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</si>
  <si>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</si>
  <si>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</si>
  <si>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</si>
  <si>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</si>
  <si>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</si>
  <si>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</si>
  <si>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</si>
  <si>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</si>
  <si>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</si>
  <si>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</si>
  <si>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</si>
  <si>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</si>
  <si>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</si>
  <si>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</si>
  <si>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</si>
  <si>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</si>
  <si>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</si>
  <si>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</si>
  <si>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</si>
  <si>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</si>
  <si>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</si>
  <si>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</si>
  <si>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</si>
  <si>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</si>
  <si>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</si>
  <si>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</si>
  <si>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</si>
  <si>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</si>
  <si>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</si>
  <si>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</si>
  <si>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</si>
  <si>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</si>
  <si>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</si>
  <si>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</si>
  <si>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</si>
  <si>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</si>
  <si>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</si>
  <si>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</si>
  <si>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</si>
  <si>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</si>
  <si>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</si>
  <si>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</si>
  <si>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</si>
  <si>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</si>
  <si>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</si>
  <si>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</si>
  <si>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</si>
  <si>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</si>
  <si>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</si>
  <si>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</si>
  <si>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</si>
  <si>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</si>
  <si>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</si>
  <si>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</si>
  <si>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</si>
  <si>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</si>
  <si>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</si>
  <si>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</si>
  <si>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</si>
  <si>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</si>
  <si>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</si>
  <si>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</si>
  <si>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</si>
  <si>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</si>
  <si>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</si>
  <si>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</si>
  <si>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</si>
  <si>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</si>
  <si>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</si>
  <si>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</si>
  <si>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</si>
  <si>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</si>
  <si>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</si>
  <si>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</si>
  <si>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</si>
  <si>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</si>
  <si>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</si>
  <si>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</si>
  <si>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</si>
  <si>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</si>
  <si>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</si>
  <si>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</si>
  <si>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</si>
  <si>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</si>
  <si>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</si>
  <si>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</si>
  <si>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</si>
  <si>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</si>
  <si>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</si>
  <si>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</si>
  <si>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</si>
  <si>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</si>
  <si>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</si>
  <si>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</si>
  <si>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</si>
  <si>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</si>
  <si>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</si>
  <si>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</si>
  <si>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</si>
  <si>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</si>
  <si>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</si>
  <si>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</si>
  <si>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</si>
  <si>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</si>
  <si>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</si>
  <si>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</si>
  <si>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</si>
  <si>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</si>
  <si>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</si>
  <si>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</si>
  <si>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</si>
  <si>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</si>
  <si>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</si>
  <si>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</si>
  <si>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</si>
  <si>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</si>
  <si>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</si>
  <si>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</si>
  <si>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</si>
  <si>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</si>
  <si>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</si>
  <si>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</si>
  <si>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</si>
  <si>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</si>
  <si>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</si>
  <si>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</si>
  <si>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</si>
  <si>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</si>
  <si>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</si>
  <si>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</si>
  <si>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</si>
  <si>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</si>
  <si>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</si>
  <si>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</si>
  <si>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</si>
  <si>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</si>
  <si>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</si>
  <si>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</si>
  <si>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</si>
  <si>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</si>
  <si>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</si>
  <si>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</si>
  <si>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</si>
  <si>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</si>
  <si>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</si>
  <si>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</si>
  <si>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</si>
  <si>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</si>
  <si>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</si>
  <si>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</si>
  <si>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</si>
  <si>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</si>
  <si>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</si>
  <si>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</si>
  <si>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</si>
  <si>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</si>
  <si>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</si>
  <si>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</si>
  <si>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</si>
  <si>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</si>
  <si>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</si>
  <si>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</si>
  <si>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</si>
  <si>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</si>
  <si>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</si>
  <si>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</si>
  <si>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</si>
  <si>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</si>
  <si>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</si>
  <si>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</si>
  <si>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</si>
  <si>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</si>
  <si>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</si>
  <si>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</si>
  <si>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</si>
  <si>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</si>
  <si>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</si>
  <si>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</si>
  <si>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</si>
  <si>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</si>
  <si>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</si>
  <si>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</si>
  <si>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</si>
  <si>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</si>
  <si>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</si>
  <si>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</si>
  <si>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</si>
  <si>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</si>
  <si>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</si>
  <si>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</si>
  <si>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</si>
  <si>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</si>
  <si>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</si>
  <si>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</si>
  <si>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</si>
  <si>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</si>
  <si>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</si>
  <si>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</si>
  <si>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</si>
  <si>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</si>
  <si>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</si>
  <si>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</si>
  <si>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</si>
  <si>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</si>
  <si>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</si>
  <si>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</si>
  <si>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</si>
  <si>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</si>
  <si>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</si>
  <si>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</si>
  <si>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</si>
  <si>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</si>
  <si>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</si>
  <si>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</si>
  <si>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</si>
  <si>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</si>
  <si>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</si>
  <si>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</si>
  <si>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</si>
  <si>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</si>
  <si>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</si>
  <si>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</si>
  <si>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</si>
  <si>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</si>
  <si>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</si>
  <si>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</si>
  <si>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</si>
  <si>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</si>
  <si>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</si>
  <si>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</si>
  <si>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</si>
  <si>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</si>
  <si>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</si>
  <si>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</si>
  <si>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</si>
  <si>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</si>
  <si>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</si>
  <si>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</si>
  <si>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</si>
  <si>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</si>
  <si>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</si>
  <si>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</si>
  <si>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</si>
  <si>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</si>
  <si>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</si>
  <si>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</si>
  <si>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</si>
  <si>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</si>
  <si>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</si>
  <si>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</si>
  <si>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</si>
  <si>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</si>
  <si>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</si>
  <si>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</si>
  <si>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</si>
  <si>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</si>
  <si>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</si>
  <si>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</si>
  <si>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</si>
  <si>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</si>
  <si>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</si>
  <si>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</si>
  <si>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</si>
  <si>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</si>
  <si>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</si>
  <si>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</si>
  <si>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</si>
  <si>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</si>
  <si>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</si>
  <si>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</si>
  <si>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</si>
  <si>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</si>
  <si>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</si>
  <si>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</si>
  <si>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</si>
  <si>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</si>
  <si>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</si>
  <si>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</si>
  <si>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</si>
  <si>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</si>
  <si>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</si>
  <si>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</si>
  <si>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</si>
  <si>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</si>
  <si>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</si>
  <si>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</si>
  <si>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</si>
  <si>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</si>
  <si>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</si>
  <si>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</si>
  <si>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</si>
  <si>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</si>
  <si>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</si>
  <si>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</si>
  <si>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</si>
  <si>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</si>
  <si>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</si>
  <si>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</si>
  <si>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</si>
  <si>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</si>
  <si>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</si>
  <si>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</si>
  <si>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</si>
  <si>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</si>
  <si>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</si>
  <si>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</si>
  <si>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</si>
  <si>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</si>
  <si>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</si>
  <si>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</si>
  <si>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</si>
  <si>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</si>
  <si>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</si>
  <si>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</si>
  <si>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</si>
  <si>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</si>
  <si>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</si>
  <si>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</si>
  <si>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</si>
  <si>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</si>
  <si>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</si>
  <si>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</si>
  <si>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</si>
  <si>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</si>
  <si>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</si>
  <si>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</si>
  <si>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</si>
  <si>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</si>
  <si>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</si>
  <si>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</si>
  <si>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</si>
  <si>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</si>
  <si>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</si>
  <si>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</si>
  <si>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</si>
  <si>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</si>
  <si>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</si>
  <si>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</si>
  <si>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</si>
  <si>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</si>
  <si>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</si>
  <si>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</si>
  <si>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</si>
  <si>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</si>
  <si>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</si>
  <si>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</si>
  <si>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</si>
  <si>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</si>
  <si>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</si>
  <si>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</si>
  <si>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</si>
  <si>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</si>
  <si>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</si>
  <si>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</si>
  <si>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</si>
  <si>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</si>
  <si>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</si>
  <si>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</si>
  <si>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</si>
  <si>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</si>
  <si>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</si>
  <si>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</si>
  <si>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</si>
  <si>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</si>
  <si>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</si>
  <si>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</si>
  <si>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</si>
  <si>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</si>
  <si>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</si>
  <si>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</si>
  <si>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</si>
  <si>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</si>
  <si>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</si>
  <si>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</si>
  <si>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</si>
  <si>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</si>
  <si>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</si>
  <si>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</si>
  <si>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</si>
  <si>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</si>
  <si>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</si>
  <si>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</si>
  <si>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</si>
  <si>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</si>
  <si>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</si>
  <si>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</si>
  <si>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</si>
  <si>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</si>
  <si>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</si>
  <si>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</si>
  <si>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</si>
  <si>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</si>
  <si>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</si>
  <si>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</si>
  <si>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</si>
  <si>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</si>
  <si>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</si>
  <si>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</si>
  <si>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</si>
  <si>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</si>
  <si>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</si>
  <si>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</si>
  <si>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</si>
  <si>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</si>
  <si>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</si>
  <si>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</si>
  <si>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</si>
  <si>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</si>
  <si>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</si>
  <si>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</si>
  <si>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</si>
  <si>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</si>
  <si>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</si>
  <si>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</si>
  <si>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</si>
  <si>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</si>
  <si>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</si>
  <si>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</si>
  <si>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</si>
  <si>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</si>
  <si>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</si>
  <si>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</si>
  <si>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</si>
  <si>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</si>
  <si>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</si>
  <si>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</si>
  <si>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</si>
  <si>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</si>
  <si>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</si>
  <si>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</si>
  <si>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</si>
  <si>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</si>
  <si>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</si>
  <si>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</si>
  <si>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</si>
  <si>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</si>
  <si>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</si>
  <si>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</si>
  <si>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</si>
  <si>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</si>
  <si>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</si>
  <si>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</si>
  <si>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</si>
  <si>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</si>
  <si>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</si>
  <si>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</si>
  <si>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</si>
  <si>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</si>
  <si>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</si>
  <si>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</si>
  <si>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</si>
  <si>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</si>
  <si>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</si>
  <si>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</si>
  <si>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</si>
  <si>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</si>
  <si>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</si>
  <si>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</si>
  <si>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</si>
  <si>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</si>
  <si>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</si>
  <si>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</si>
  <si>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</si>
  <si>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</si>
  <si>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</si>
  <si>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</si>
  <si>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</si>
  <si>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</si>
  <si>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</si>
  <si>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</si>
  <si>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</si>
  <si>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</si>
  <si>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</si>
  <si>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</si>
  <si>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</si>
  <si>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</si>
  <si>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</si>
  <si>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</si>
  <si>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</si>
  <si>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</si>
  <si>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</si>
  <si>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</si>
  <si>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</si>
  <si>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</si>
  <si>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</si>
  <si>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</si>
  <si>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</si>
  <si>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</si>
  <si>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</si>
  <si>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</si>
  <si>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</si>
  <si>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</si>
  <si>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</si>
  <si>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</si>
  <si>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</si>
  <si>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</si>
  <si>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</si>
  <si>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</si>
  <si>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</si>
  <si>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</si>
  <si>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</si>
  <si>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</si>
  <si>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</si>
  <si>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</si>
  <si>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</si>
  <si>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</si>
  <si>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</si>
  <si>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</si>
  <si>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</si>
  <si>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</si>
  <si>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</si>
  <si>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</si>
  <si>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</si>
  <si>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</si>
  <si>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</si>
  <si>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</si>
  <si>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</si>
  <si>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</si>
  <si>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</si>
  <si>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</si>
  <si>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</si>
  <si>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</si>
  <si>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</si>
  <si>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</si>
  <si>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</si>
  <si>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</si>
  <si>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</si>
  <si>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</si>
  <si>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</si>
  <si>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</si>
  <si>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</si>
  <si>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</si>
  <si>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</si>
  <si>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</si>
  <si>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</si>
  <si>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</si>
  <si>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</si>
  <si>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</si>
  <si>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</si>
  <si>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</si>
  <si>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</si>
  <si>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</si>
  <si>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</si>
  <si>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</si>
  <si>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</si>
  <si>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</si>
  <si>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</si>
  <si>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</si>
  <si>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</si>
  <si>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</si>
  <si>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</si>
  <si>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</si>
  <si>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</si>
  <si>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</si>
  <si>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</si>
  <si>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</si>
  <si>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</si>
  <si>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</si>
  <si>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</si>
  <si>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</si>
  <si>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</si>
  <si>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</si>
  <si>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</si>
  <si>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</si>
  <si>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</si>
  <si>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</si>
  <si>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</si>
  <si>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</si>
  <si>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</si>
  <si>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</si>
  <si>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</si>
  <si>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</si>
  <si>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</si>
  <si>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</si>
  <si>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</si>
  <si>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</si>
  <si>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</si>
  <si>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</si>
  <si>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</si>
  <si>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</si>
  <si>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</si>
  <si>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</si>
  <si>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</si>
  <si>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</si>
  <si>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</si>
  <si>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</si>
  <si>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</si>
  <si>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</si>
  <si>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</si>
  <si>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</si>
  <si>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</si>
  <si>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</si>
  <si>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</si>
  <si>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</si>
  <si>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</si>
  <si>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</si>
  <si>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</si>
  <si>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</si>
  <si>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</si>
  <si>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</si>
  <si>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</si>
  <si>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</si>
  <si>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</si>
  <si>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</si>
  <si>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</si>
  <si>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</si>
  <si>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</si>
  <si>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</si>
  <si>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</si>
  <si>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</si>
  <si>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</si>
  <si>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</si>
  <si>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</si>
  <si>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</si>
  <si>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</si>
  <si>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</si>
  <si>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</si>
  <si>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</si>
  <si>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</si>
  <si>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</si>
  <si>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</si>
  <si>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</si>
  <si>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</si>
  <si>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</si>
  <si>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</si>
  <si>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</si>
  <si>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</si>
  <si>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</si>
  <si>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</si>
  <si>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</si>
  <si>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</si>
  <si>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</si>
  <si>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</si>
  <si>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</si>
  <si>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</si>
  <si>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</si>
  <si>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</si>
  <si>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</si>
  <si>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</si>
  <si>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</si>
  <si>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</si>
  <si>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</si>
  <si>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</si>
  <si>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</si>
  <si>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</si>
  <si>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</si>
  <si>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</si>
  <si>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</si>
  <si>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</si>
  <si>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</si>
  <si>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</si>
  <si>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</si>
  <si>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</si>
  <si>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</si>
  <si>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</si>
  <si>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</si>
  <si>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</si>
  <si>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</si>
  <si>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</si>
  <si>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</si>
  <si>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</si>
  <si>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</si>
  <si>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</si>
  <si>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</si>
  <si>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</si>
  <si>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</si>
  <si>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</si>
  <si>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</si>
  <si>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</si>
  <si>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</si>
  <si>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</si>
  <si>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</si>
  <si>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</si>
  <si>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</si>
  <si>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</si>
  <si>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</si>
  <si>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</si>
  <si>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</si>
  <si>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</si>
  <si>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</si>
  <si>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</si>
  <si>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</si>
  <si>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</si>
  <si>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</si>
  <si>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</si>
  <si>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</si>
  <si>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</si>
  <si>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</si>
  <si>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</si>
  <si>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</si>
  <si>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</si>
  <si>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</si>
  <si>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</si>
  <si>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</si>
  <si>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</si>
  <si>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</si>
  <si>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</si>
  <si>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</si>
  <si>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</si>
  <si>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</si>
  <si>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</si>
  <si>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</si>
  <si>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</si>
  <si>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</si>
  <si>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</si>
  <si>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</si>
  <si>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</si>
  <si>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</si>
  <si>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</si>
  <si>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</si>
  <si>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</si>
  <si>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</si>
  <si>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</si>
  <si>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</si>
  <si>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</si>
  <si>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</si>
  <si>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</si>
  <si>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</si>
  <si>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</si>
  <si>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</si>
  <si>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</si>
  <si>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</si>
  <si>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</si>
  <si>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</si>
  <si>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</si>
  <si>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</si>
  <si>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</si>
  <si>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</si>
  <si>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</si>
  <si>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</si>
  <si>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</si>
  <si>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</si>
  <si>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</si>
  <si>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</si>
  <si>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</si>
  <si>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</si>
  <si>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</si>
  <si>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</si>
  <si>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</si>
  <si>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</si>
  <si>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</si>
  <si>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</si>
  <si>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</si>
  <si>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</si>
  <si>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</si>
  <si>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</si>
  <si>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</si>
  <si>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</si>
  <si>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</si>
  <si>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</si>
  <si>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</si>
  <si>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</si>
  <si>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</si>
  <si>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</si>
  <si>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</si>
  <si>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</si>
  <si>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</si>
  <si>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</si>
  <si>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</si>
  <si>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</si>
  <si>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</si>
  <si>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</si>
  <si>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</si>
  <si>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</si>
  <si>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</si>
  <si>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</si>
  <si>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</si>
  <si>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</si>
  <si>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</si>
  <si>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</si>
  <si>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</si>
  <si>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</si>
  <si>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</si>
  <si>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</si>
  <si>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</si>
  <si>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</si>
  <si>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</si>
  <si>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</si>
  <si>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</si>
  <si>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</si>
  <si>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</si>
  <si>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</si>
  <si>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</si>
  <si>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</si>
  <si>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</si>
  <si>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</si>
  <si>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</si>
  <si>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</si>
  <si>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</si>
  <si>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</si>
  <si>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</si>
  <si>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</si>
  <si>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</si>
  <si>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</si>
  <si>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</si>
  <si>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</si>
  <si>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</si>
  <si>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</si>
  <si>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</si>
  <si>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</si>
  <si>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</si>
  <si>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</si>
  <si>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</si>
  <si>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</si>
  <si>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</si>
  <si>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</si>
  <si>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</si>
  <si>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</si>
  <si>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</si>
  <si>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</si>
  <si>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</si>
  <si>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</si>
  <si>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</si>
  <si>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</si>
  <si>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</si>
  <si>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</si>
  <si>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</si>
  <si>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</si>
  <si>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</si>
  <si>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</si>
  <si>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</si>
  <si>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</si>
  <si>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</si>
  <si>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</si>
  <si>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</si>
  <si>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</si>
  <si>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</si>
  <si>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</si>
  <si>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</si>
  <si>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</si>
  <si>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</si>
  <si>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</si>
  <si>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</si>
  <si>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</si>
  <si>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</si>
  <si>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</si>
  <si>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</si>
  <si>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</si>
  <si>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</si>
  <si>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</si>
  <si>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</si>
  <si>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</si>
  <si>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</si>
  <si>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</si>
  <si>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</si>
  <si>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</si>
  <si>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</si>
  <si>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</si>
  <si>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</si>
  <si>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</si>
  <si>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</si>
  <si>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</si>
  <si>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</si>
  <si>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</si>
  <si>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</si>
  <si>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</si>
  <si>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</si>
  <si>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</si>
  <si>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</si>
  <si>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</si>
  <si>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</si>
  <si>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</si>
  <si>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</si>
  <si>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</si>
  <si>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</si>
  <si>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</si>
  <si>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</si>
  <si>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</si>
  <si>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</si>
  <si>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</si>
  <si>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</si>
  <si>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</si>
  <si>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</si>
  <si>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</si>
  <si>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</si>
  <si>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</si>
  <si>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</si>
  <si>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</si>
  <si>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</si>
  <si>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</si>
  <si>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</si>
  <si>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</si>
  <si>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</si>
  <si>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</si>
  <si>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</si>
  <si>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</si>
  <si>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</si>
  <si>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</si>
  <si>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</si>
  <si>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</si>
  <si>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</si>
  <si>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</si>
  <si>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</si>
  <si>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</si>
  <si>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</si>
  <si>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</si>
  <si>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</si>
  <si>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</si>
  <si>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</si>
  <si>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</si>
  <si>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</si>
  <si>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</si>
  <si>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</si>
  <si>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</si>
  <si>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</si>
  <si>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</si>
  <si>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</si>
  <si>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</si>
  <si>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</si>
  <si>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</si>
  <si>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</si>
  <si>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</si>
  <si>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</si>
  <si>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</si>
  <si>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</si>
  <si>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</si>
  <si>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</si>
  <si>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</si>
  <si>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</si>
  <si>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</si>
  <si>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</si>
  <si>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</si>
  <si>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</si>
  <si>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</si>
  <si>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</si>
  <si>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</si>
  <si>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</si>
  <si>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</si>
  <si>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</si>
  <si>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</si>
  <si>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</si>
  <si>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</si>
  <si>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</si>
  <si>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</si>
  <si>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</si>
  <si>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</si>
  <si>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</si>
  <si>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</si>
  <si>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</si>
  <si>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</si>
  <si>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</si>
  <si>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</si>
  <si>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</si>
  <si>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</si>
  <si>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</si>
  <si>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</si>
  <si>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</si>
  <si>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</si>
  <si>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</si>
  <si>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</si>
  <si>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</si>
  <si>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</si>
  <si>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</si>
  <si>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</si>
  <si>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</si>
  <si>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</si>
  <si>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</si>
  <si>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</si>
  <si>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</si>
  <si>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</si>
  <si>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</si>
  <si>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</si>
  <si>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</si>
  <si>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</si>
  <si>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</si>
  <si>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</si>
  <si>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</si>
  <si>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</si>
  <si>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</si>
  <si>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</si>
  <si>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</si>
  <si>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</si>
  <si>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</si>
  <si>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</si>
  <si>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</si>
  <si>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</si>
  <si>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</si>
  <si>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</si>
  <si>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</si>
  <si>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</si>
  <si>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</si>
  <si>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</si>
  <si>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</si>
  <si>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</si>
  <si>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</si>
  <si>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</si>
  <si>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</si>
  <si>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</si>
  <si>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</si>
  <si>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</si>
  <si>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</si>
  <si>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</si>
  <si>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</si>
  <si>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</si>
  <si>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</si>
  <si>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</si>
  <si>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</si>
  <si>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</si>
  <si>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</si>
  <si>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</si>
  <si>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</si>
  <si>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</si>
  <si>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</si>
  <si>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</si>
  <si>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</si>
  <si>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</si>
  <si>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</si>
  <si>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</si>
  <si>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</si>
  <si>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</si>
  <si>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</si>
  <si>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</si>
  <si>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</si>
  <si>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</si>
  <si>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</si>
  <si>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</si>
  <si>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</si>
  <si>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</si>
  <si>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</si>
  <si>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</si>
  <si>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</si>
  <si>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</si>
  <si>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</si>
  <si>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</si>
  <si>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</si>
  <si>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</si>
  <si>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</si>
  <si>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</si>
  <si>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</si>
  <si>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</si>
  <si>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</si>
  <si>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</si>
  <si>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</si>
  <si>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</si>
  <si>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</si>
  <si>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</si>
  <si>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</si>
  <si>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</si>
  <si>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</si>
  <si>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</si>
  <si>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</si>
  <si>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</si>
  <si>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</si>
  <si>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</si>
  <si>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</si>
  <si>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</si>
  <si>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</si>
  <si>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</si>
  <si>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</si>
  <si>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</si>
  <si>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</si>
  <si>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</si>
  <si>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</si>
  <si>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</si>
  <si>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</si>
  <si>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</si>
  <si>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</si>
  <si>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</si>
  <si>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</si>
  <si>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</si>
  <si>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</si>
  <si>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</si>
  <si>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</si>
  <si>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</si>
  <si>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</si>
  <si>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</si>
  <si>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</si>
  <si>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</si>
  <si>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</si>
  <si>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</si>
  <si>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</si>
  <si>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</si>
  <si>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</si>
  <si>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</si>
  <si>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</si>
  <si>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</si>
  <si>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</si>
  <si>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</si>
  <si>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</si>
  <si>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</si>
  <si>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</si>
  <si>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</si>
  <si>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</si>
  <si>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</si>
  <si>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</si>
  <si>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</si>
  <si>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</si>
  <si>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</si>
  <si>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</si>
  <si>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</si>
  <si>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</si>
  <si>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</si>
  <si>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</si>
  <si>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</si>
  <si>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</si>
  <si>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</si>
  <si>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</si>
  <si>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</si>
  <si>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</si>
  <si>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</si>
  <si>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</si>
  <si>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</si>
  <si>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</si>
  <si>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</si>
  <si>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</si>
  <si>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</si>
  <si>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</si>
  <si>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</si>
  <si>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</si>
  <si>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</si>
  <si>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</si>
  <si>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</si>
  <si>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</si>
  <si>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</si>
  <si>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</si>
  <si>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</si>
  <si>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</si>
  <si>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</si>
  <si>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</si>
  <si>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</si>
  <si>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</si>
  <si>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</si>
  <si>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</si>
  <si>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</si>
  <si>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</si>
  <si>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</si>
  <si>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</si>
  <si>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</si>
  <si>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</si>
  <si>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</si>
  <si>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</si>
  <si>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</si>
  <si>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</si>
  <si>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</si>
  <si>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</si>
  <si>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</si>
  <si>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</si>
  <si>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</si>
  <si>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</si>
  <si>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</si>
  <si>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</si>
  <si>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</si>
  <si>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</si>
  <si>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</si>
  <si>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</si>
  <si>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</si>
  <si>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</si>
  <si>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</si>
  <si>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</si>
  <si>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</si>
  <si>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</si>
  <si>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</si>
  <si>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</si>
  <si>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</si>
  <si>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</si>
  <si>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</si>
  <si>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</si>
  <si>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</si>
  <si>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</si>
  <si>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</si>
  <si>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</si>
  <si>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</si>
  <si>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</si>
  <si>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</si>
  <si>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</si>
  <si>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</si>
  <si>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</si>
  <si>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</si>
  <si>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</si>
  <si>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</si>
  <si>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</si>
  <si>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</si>
  <si>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</si>
  <si>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</si>
  <si>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</si>
  <si>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</si>
  <si>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</si>
  <si>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</si>
  <si>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</si>
  <si>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</si>
  <si>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</si>
  <si>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</si>
  <si>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</si>
  <si>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</si>
  <si>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</si>
  <si>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</si>
  <si>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</si>
  <si>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</si>
  <si>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</si>
  <si>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</si>
  <si>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</si>
  <si>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</si>
  <si>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</si>
  <si>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</si>
  <si>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</si>
  <si>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</si>
  <si>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</si>
  <si>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</si>
  <si>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</si>
  <si>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</si>
  <si>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</si>
  <si>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</si>
  <si>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</si>
  <si>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</si>
  <si>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</si>
  <si>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</si>
  <si>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</si>
  <si>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</si>
  <si>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</si>
  <si>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</si>
  <si>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</si>
  <si>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</si>
  <si>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</si>
  <si>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</si>
  <si>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</si>
  <si>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</si>
  <si>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</si>
  <si>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</si>
  <si>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</si>
  <si>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</si>
  <si>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</si>
  <si>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</si>
  <si>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</si>
  <si>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</si>
  <si>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</si>
  <si>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</si>
  <si>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</si>
  <si>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</si>
  <si>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</si>
  <si>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</si>
  <si>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</si>
  <si>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</si>
  <si>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</si>
  <si>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</si>
  <si>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</si>
  <si>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</si>
  <si>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</si>
  <si>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</si>
  <si>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</si>
  <si>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</si>
  <si>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</si>
  <si>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</si>
  <si>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</si>
  <si>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</si>
  <si>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</si>
  <si>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</si>
  <si>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</si>
  <si>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</si>
  <si>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</si>
  <si>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</si>
  <si>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</si>
  <si>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</si>
  <si>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</si>
  <si>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</si>
  <si>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</si>
  <si>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</si>
  <si>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</si>
  <si>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</si>
  <si>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</si>
  <si>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</si>
  <si>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</si>
  <si>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</si>
  <si>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</si>
  <si>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</si>
  <si>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</si>
  <si>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</si>
  <si>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</si>
  <si>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</si>
  <si>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</si>
  <si>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</si>
  <si>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</si>
  <si>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</si>
  <si>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</si>
  <si>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</si>
  <si>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</si>
  <si>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</si>
  <si>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</si>
  <si>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</si>
  <si>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</si>
  <si>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</si>
  <si>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</si>
  <si>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</si>
  <si>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</si>
  <si>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</si>
  <si>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</si>
  <si>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</si>
  <si>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</si>
  <si>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</si>
  <si>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</si>
  <si>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</si>
  <si>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</si>
  <si>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</si>
  <si>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</si>
  <si>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</si>
  <si>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</si>
  <si>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</si>
  <si>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</si>
  <si>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</si>
  <si>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</si>
  <si>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</si>
  <si>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</si>
  <si>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</si>
  <si>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</si>
  <si>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</si>
  <si>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</si>
  <si>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</si>
  <si>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</si>
  <si>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</si>
  <si>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</si>
  <si>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</si>
  <si>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</si>
  <si>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</si>
  <si>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</si>
  <si>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</si>
  <si>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</si>
  <si>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</si>
  <si>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</si>
  <si>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</si>
  <si>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</si>
  <si>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</si>
  <si>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</si>
  <si>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</si>
  <si>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</si>
  <si>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</si>
  <si>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</si>
  <si>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</si>
  <si>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</si>
  <si>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</si>
  <si>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</si>
  <si>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</si>
  <si>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</si>
  <si>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</si>
  <si>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</si>
  <si>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</si>
  <si>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</si>
  <si>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</si>
  <si>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</si>
  <si>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</si>
  <si>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</si>
  <si>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</si>
  <si>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</si>
  <si>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</si>
  <si>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</si>
  <si>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</si>
  <si>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</si>
  <si>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</si>
  <si>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</si>
  <si>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</si>
  <si>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</si>
  <si>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</si>
  <si>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</si>
  <si>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</si>
  <si>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</si>
  <si>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</si>
  <si>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</si>
  <si>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</si>
  <si>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</si>
  <si>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</si>
  <si>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</si>
  <si>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</si>
  <si>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</si>
  <si>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</si>
  <si>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</si>
  <si>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</si>
  <si>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</si>
  <si>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</si>
  <si>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</si>
  <si>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</si>
  <si>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</si>
  <si>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</si>
  <si>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</si>
  <si>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</si>
  <si>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</si>
  <si>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</si>
  <si>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</si>
  <si>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</si>
  <si>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</si>
  <si>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</si>
  <si>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</si>
  <si>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</si>
  <si>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</si>
  <si>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</si>
  <si>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</si>
  <si>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</si>
  <si>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</si>
  <si>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</si>
  <si>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</si>
  <si>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</si>
  <si>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</si>
  <si>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</si>
  <si>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</si>
  <si>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</si>
  <si>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</si>
  <si>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</si>
  <si>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</si>
  <si>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</si>
  <si>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</si>
  <si>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</si>
  <si>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</si>
  <si>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</si>
  <si>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</si>
  <si>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</si>
  <si>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</si>
  <si>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</si>
  <si>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</si>
  <si>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</si>
  <si>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</si>
  <si>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</si>
  <si>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</si>
  <si>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</si>
  <si>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</si>
  <si>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</si>
  <si>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</si>
  <si>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</si>
  <si>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</si>
  <si>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</si>
  <si>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</si>
  <si>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</si>
  <si>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</si>
  <si>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</si>
  <si>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</si>
  <si>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</si>
  <si>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</si>
  <si>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</si>
  <si>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</si>
  <si>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</si>
  <si>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</si>
  <si>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</si>
  <si>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</si>
  <si>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</si>
  <si>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</si>
  <si>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</si>
  <si>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</si>
  <si>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</si>
  <si>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</si>
  <si>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</si>
  <si>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</si>
  <si>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</si>
  <si>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</si>
  <si>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</si>
  <si>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</si>
  <si>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</si>
  <si>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</si>
  <si>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</si>
  <si>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</si>
  <si>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</si>
  <si>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</si>
  <si>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</si>
  <si>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</si>
  <si>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</si>
  <si>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</si>
  <si>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</si>
  <si>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</si>
  <si>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</si>
  <si>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</si>
  <si>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</si>
  <si>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</si>
  <si>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</si>
  <si>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</si>
  <si>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</si>
  <si>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</si>
  <si>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</si>
  <si>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</si>
  <si>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</si>
  <si>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</si>
  <si>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</si>
  <si>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</si>
  <si>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</si>
  <si>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</si>
  <si>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</si>
  <si>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</si>
  <si>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</si>
  <si>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</si>
  <si>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</si>
  <si>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</si>
  <si>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</si>
  <si>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</si>
  <si>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</si>
  <si>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</si>
  <si>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</si>
  <si>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</si>
  <si>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</si>
  <si>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</si>
  <si>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</si>
  <si>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</si>
  <si>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</si>
  <si>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</si>
  <si>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</si>
  <si>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</si>
  <si>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</si>
  <si>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</si>
  <si>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</si>
  <si>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</si>
  <si>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</si>
  <si>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</si>
  <si>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</si>
  <si>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</si>
  <si>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</si>
  <si>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</si>
  <si>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</si>
  <si>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</si>
  <si>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</si>
  <si>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</si>
  <si>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</si>
  <si>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</si>
  <si>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</si>
  <si>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</si>
  <si>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</si>
  <si>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</si>
  <si>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</si>
  <si>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</si>
  <si>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</si>
  <si>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</si>
  <si>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</si>
  <si>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</si>
  <si>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</si>
  <si>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</si>
  <si>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</si>
  <si>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</si>
  <si>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</si>
  <si>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</si>
  <si>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</si>
  <si>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</si>
  <si>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</si>
  <si>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</si>
  <si>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</si>
  <si>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</si>
  <si>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</si>
  <si>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</si>
  <si>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</si>
  <si>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</si>
  <si>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</si>
  <si>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</si>
  <si>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</si>
  <si>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</si>
  <si>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</si>
  <si>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</si>
  <si>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</si>
  <si>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</si>
  <si>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</si>
  <si>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</si>
  <si>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</si>
  <si>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</si>
  <si>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</si>
  <si>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</si>
  <si>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</si>
  <si>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</si>
  <si>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</si>
  <si>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</si>
  <si>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</si>
  <si>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</si>
  <si>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</si>
  <si>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</si>
  <si>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</si>
  <si>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</si>
  <si>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</si>
  <si>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</si>
  <si>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</si>
  <si>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</si>
  <si>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</si>
  <si>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</si>
  <si>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</si>
  <si>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</si>
  <si>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</si>
  <si>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</si>
  <si>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</si>
  <si>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</si>
  <si>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</si>
  <si>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</si>
  <si>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</si>
  <si>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</si>
  <si>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</si>
  <si>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</si>
  <si>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</si>
  <si>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</si>
  <si>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</si>
  <si>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</si>
  <si>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</si>
  <si>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</si>
  <si>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</si>
  <si>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</si>
  <si>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</si>
  <si>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</si>
  <si>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</si>
  <si>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</si>
  <si>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</si>
  <si>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</si>
  <si>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</si>
  <si>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</si>
  <si>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</si>
  <si>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</si>
  <si>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</si>
  <si>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</si>
  <si>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</si>
  <si>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</si>
  <si>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</si>
  <si>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</si>
  <si>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</si>
  <si>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</si>
  <si>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</si>
  <si>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</si>
  <si>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</si>
  <si>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</si>
  <si>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</si>
  <si>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</si>
  <si>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</si>
  <si>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</si>
  <si>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</si>
  <si>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</si>
  <si>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</si>
  <si>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</si>
  <si>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</si>
  <si>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</si>
  <si>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</si>
  <si>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</si>
  <si>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</si>
  <si>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</si>
  <si>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</si>
  <si>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</si>
  <si>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</si>
  <si>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</si>
  <si>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</si>
  <si>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</si>
  <si>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</si>
  <si>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</si>
  <si>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</si>
  <si>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</si>
  <si>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</si>
  <si>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</si>
  <si>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</si>
  <si>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</si>
  <si>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</si>
  <si>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</si>
  <si>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</si>
  <si>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</si>
  <si>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</si>
  <si>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</si>
  <si>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</si>
  <si>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</si>
  <si>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</si>
  <si>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</si>
  <si>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</si>
  <si>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</si>
  <si>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</si>
  <si>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</si>
  <si>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</si>
  <si>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</si>
  <si>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</si>
  <si>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</si>
  <si>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</si>
  <si>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</si>
  <si>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</si>
  <si>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</si>
  <si>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</si>
  <si>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</si>
  <si>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</si>
  <si>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</si>
  <si>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</si>
  <si>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</si>
  <si>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</si>
  <si>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</si>
  <si>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</si>
  <si>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</si>
  <si>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</si>
  <si>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</si>
  <si>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</si>
  <si>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</si>
  <si>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</si>
  <si>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</si>
  <si>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</si>
  <si>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</si>
  <si>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</si>
  <si>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</si>
  <si>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</si>
  <si>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</si>
  <si>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</si>
  <si>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</si>
  <si>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</si>
  <si>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</si>
  <si>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</si>
  <si>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</si>
  <si>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</si>
  <si>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</si>
  <si>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</si>
  <si>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</si>
  <si>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</si>
  <si>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</si>
  <si>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</si>
  <si>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</si>
  <si>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</si>
  <si>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</si>
  <si>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</si>
  <si>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</si>
  <si>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</si>
  <si>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</si>
  <si>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</si>
  <si>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</si>
  <si>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</si>
  <si>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</si>
  <si>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</si>
  <si>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</si>
  <si>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</si>
  <si>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</si>
  <si>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</si>
  <si>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</si>
  <si>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</si>
  <si>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</si>
  <si>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</si>
  <si>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</si>
  <si>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</si>
  <si>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</si>
  <si>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</si>
  <si>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</si>
  <si>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</si>
  <si>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</si>
  <si>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</si>
  <si>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</si>
  <si>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</si>
  <si>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</si>
  <si>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</si>
  <si>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</si>
  <si>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</si>
  <si>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</si>
  <si>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</si>
  <si>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</si>
  <si>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</si>
  <si>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</si>
  <si>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</si>
  <si>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</si>
  <si>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</si>
  <si>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</si>
  <si>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</si>
  <si>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</si>
  <si>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</si>
  <si>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</si>
  <si>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</si>
  <si>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</si>
  <si>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</si>
  <si>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</si>
  <si>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</si>
  <si>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</si>
  <si>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</si>
  <si>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</si>
  <si>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</si>
  <si>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</si>
  <si>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</si>
  <si>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</si>
  <si>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</si>
  <si>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</si>
  <si>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</si>
  <si>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</si>
  <si>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</si>
  <si>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</si>
  <si>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</si>
  <si>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</si>
  <si>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</si>
  <si>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</si>
  <si>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</si>
  <si>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</si>
  <si>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</si>
  <si>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</si>
  <si>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</si>
  <si>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</si>
  <si>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</si>
  <si>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</si>
  <si>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</si>
  <si>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</si>
  <si>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</si>
  <si>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</si>
  <si>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</si>
  <si>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</si>
  <si>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</si>
  <si>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</si>
  <si>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</si>
  <si>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</si>
  <si>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</si>
  <si>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</si>
  <si>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</si>
  <si>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</si>
  <si>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</si>
  <si>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</si>
  <si>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</si>
  <si>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</si>
  <si>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</si>
  <si>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</si>
  <si>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</si>
  <si>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</si>
  <si>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</si>
  <si>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</si>
  <si>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</si>
  <si>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</si>
  <si>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</si>
  <si>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</si>
  <si>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</si>
  <si>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</si>
  <si>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</si>
  <si>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</si>
  <si>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</si>
  <si>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</si>
  <si>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</si>
  <si>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</si>
  <si>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</si>
  <si>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</si>
  <si>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</si>
  <si>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</si>
  <si>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</si>
  <si>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</si>
  <si>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</si>
  <si>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</si>
  <si>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</si>
  <si>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</si>
  <si>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</si>
  <si>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</si>
  <si>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</si>
  <si>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</si>
  <si>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</si>
  <si>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</si>
  <si>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</si>
  <si>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</si>
  <si>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</si>
  <si>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</si>
  <si>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</si>
  <si>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</si>
  <si>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</si>
  <si>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</si>
  <si>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</si>
  <si>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</si>
  <si>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</si>
  <si>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</si>
  <si>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</si>
  <si>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</si>
  <si>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</si>
  <si>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</si>
  <si>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</si>
  <si>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</si>
  <si>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</si>
  <si>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</si>
  <si>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</si>
  <si>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</si>
  <si>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</si>
  <si>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</si>
  <si>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</si>
  <si>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</si>
  <si>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</si>
  <si>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</si>
  <si>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</si>
  <si>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</si>
  <si>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</si>
  <si>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</si>
  <si>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</si>
  <si>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</si>
  <si>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</si>
  <si>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</si>
  <si>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</si>
  <si>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</si>
  <si>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</si>
  <si>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</si>
  <si>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</si>
  <si>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</si>
  <si>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</si>
  <si>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</si>
  <si>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</si>
  <si>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</si>
  <si>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</si>
  <si>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</si>
  <si>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</si>
  <si>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</si>
  <si>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</si>
  <si>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</si>
  <si>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</si>
  <si>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</si>
  <si>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</si>
  <si>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</si>
  <si>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</si>
  <si>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</si>
  <si>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</si>
  <si>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</si>
  <si>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</si>
  <si>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</si>
  <si>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</si>
  <si>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</si>
  <si>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</si>
  <si>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</si>
  <si>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</si>
  <si>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</si>
  <si>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</si>
  <si>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</si>
  <si>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</si>
  <si>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</si>
  <si>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</si>
  <si>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</si>
  <si>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</si>
  <si>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</si>
  <si>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</si>
  <si>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</si>
  <si>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</si>
  <si>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</si>
  <si>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</si>
  <si>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</si>
  <si>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</si>
  <si>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</si>
  <si>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</si>
  <si>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</si>
  <si>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</si>
  <si>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</si>
  <si>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</si>
  <si>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</si>
  <si>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</si>
  <si>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</si>
  <si>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</si>
  <si>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</si>
  <si>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</si>
  <si>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</si>
  <si>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</si>
  <si>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</si>
  <si>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</si>
  <si>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</si>
  <si>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</si>
  <si>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</si>
  <si>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</si>
  <si>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</si>
  <si>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</si>
  <si>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</si>
  <si>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</si>
  <si>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</si>
  <si>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</si>
  <si>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</si>
  <si>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</si>
  <si>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</si>
  <si>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</si>
  <si>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</si>
  <si>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</si>
  <si>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</si>
  <si>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</si>
  <si>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</si>
  <si>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</si>
  <si>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</si>
  <si>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</si>
  <si>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</si>
  <si>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</si>
  <si>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</si>
  <si>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</si>
  <si>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</si>
  <si>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</si>
  <si>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</si>
  <si>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</si>
  <si>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</si>
  <si>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</si>
  <si>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</si>
  <si>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</si>
  <si>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</si>
  <si>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</si>
  <si>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</si>
  <si>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</si>
  <si>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</si>
  <si>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</si>
  <si>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</si>
  <si>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</si>
  <si>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</si>
  <si>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</si>
  <si>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</si>
  <si>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</si>
  <si>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</si>
  <si>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</si>
  <si>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</si>
  <si>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</si>
  <si>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</si>
  <si>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</si>
  <si>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</si>
  <si>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</si>
  <si>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</si>
  <si>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</si>
  <si>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</si>
  <si>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</si>
  <si>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</si>
  <si>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</si>
  <si>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</si>
  <si>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</si>
  <si>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</si>
  <si>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</si>
  <si>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</si>
  <si>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</si>
  <si>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</si>
  <si>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</si>
  <si>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</si>
  <si>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</si>
  <si>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</si>
  <si>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</si>
  <si>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</si>
  <si>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</si>
  <si>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</si>
  <si>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</si>
  <si>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</si>
  <si>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</si>
  <si>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</si>
  <si>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</si>
  <si>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</si>
  <si>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</si>
  <si>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</si>
  <si>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</si>
  <si>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</si>
  <si>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</si>
  <si>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</si>
  <si>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</si>
  <si>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</si>
  <si>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</si>
  <si>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</si>
  <si>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</si>
  <si>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</si>
  <si>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</si>
  <si>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</si>
  <si>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</si>
  <si>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</si>
  <si>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</si>
  <si>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</si>
  <si>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</si>
  <si>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</si>
  <si>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</si>
  <si>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</si>
  <si>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</si>
  <si>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</si>
  <si>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</si>
  <si>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</si>
  <si>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</si>
  <si>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</si>
  <si>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</si>
  <si>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</si>
  <si>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</si>
  <si>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</si>
  <si>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</si>
  <si>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</si>
  <si>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</si>
  <si>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</si>
  <si>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</si>
  <si>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</si>
  <si>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</si>
  <si>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</si>
  <si>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</si>
  <si>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</si>
  <si>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</si>
  <si>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</si>
  <si>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</si>
  <si>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</si>
  <si>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</si>
  <si>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</si>
  <si>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</si>
  <si>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</si>
  <si>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</si>
  <si>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</si>
  <si>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</si>
  <si>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</si>
  <si>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</si>
  <si>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</si>
  <si>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</si>
  <si>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</si>
  <si>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</si>
  <si>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</si>
  <si>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</si>
  <si>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</si>
  <si>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</si>
  <si>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</si>
  <si>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</si>
  <si>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</si>
  <si>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</si>
  <si>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</si>
  <si>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</si>
  <si>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</si>
  <si>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</si>
  <si>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</si>
  <si>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</si>
  <si>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</si>
  <si>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</si>
  <si>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</si>
  <si>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</si>
  <si>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</si>
  <si>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</si>
  <si>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</si>
  <si>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</si>
  <si>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</si>
  <si>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</si>
  <si>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</si>
  <si>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</si>
  <si>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</si>
  <si>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</si>
  <si>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</si>
  <si>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</si>
  <si>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</si>
  <si>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</si>
  <si>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</si>
  <si>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</si>
  <si>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</si>
  <si>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</si>
  <si>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</si>
  <si>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</si>
  <si>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</si>
  <si>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</si>
  <si>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</si>
  <si>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</si>
  <si>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</si>
  <si>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</si>
  <si>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</si>
  <si>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</si>
  <si>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</si>
  <si>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</si>
  <si>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</si>
  <si>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</si>
  <si>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</si>
  <si>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</si>
  <si>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</si>
  <si>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</si>
  <si>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</si>
  <si>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</si>
  <si>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</si>
  <si>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</si>
  <si>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</si>
  <si>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</si>
  <si>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</si>
  <si>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</si>
  <si>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</si>
  <si>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</si>
  <si>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</si>
  <si>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</si>
  <si>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</si>
  <si>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</si>
  <si>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</si>
  <si>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</si>
  <si>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</si>
  <si>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</si>
  <si>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</si>
  <si>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</si>
  <si>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</si>
  <si>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</si>
  <si>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</si>
  <si>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</si>
  <si>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</si>
  <si>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</si>
  <si>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</si>
  <si>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</si>
  <si>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</si>
  <si>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</si>
  <si>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</si>
  <si>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</si>
  <si>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</si>
  <si>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</si>
  <si>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</si>
  <si>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</si>
  <si>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</si>
  <si>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</si>
  <si>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</si>
  <si>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</si>
  <si>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</si>
  <si>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</si>
  <si>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</si>
  <si>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</si>
  <si>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</si>
  <si>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</si>
  <si>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</si>
  <si>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</si>
  <si>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</si>
  <si>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</si>
  <si>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</si>
  <si>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</si>
  <si>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</si>
  <si>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</si>
  <si>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</si>
  <si>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</si>
  <si>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</si>
  <si>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</si>
  <si>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</si>
  <si>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</si>
  <si>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</si>
  <si>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</si>
  <si>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</si>
  <si>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</si>
  <si>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</si>
  <si>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</si>
  <si>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</si>
  <si>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</si>
  <si>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</si>
  <si>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</si>
  <si>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</si>
  <si>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</si>
  <si>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</si>
  <si>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</si>
  <si>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</si>
  <si>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</si>
  <si>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</si>
  <si>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</si>
  <si>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</si>
  <si>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</si>
  <si>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</si>
  <si>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</si>
  <si>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</si>
  <si>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</si>
  <si>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</si>
  <si>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</si>
  <si>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</si>
  <si>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</si>
  <si>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</si>
  <si>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</si>
  <si>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</si>
  <si>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</si>
  <si>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</si>
  <si>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</si>
  <si>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</si>
  <si>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</si>
  <si>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</si>
  <si>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</si>
  <si>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</si>
  <si>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</si>
  <si>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</si>
  <si>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</si>
  <si>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</si>
  <si>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</si>
  <si>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</si>
  <si>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</si>
  <si>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</si>
  <si>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</si>
  <si>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</si>
  <si>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</si>
  <si>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</si>
  <si>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</si>
  <si>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</si>
  <si>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</si>
  <si>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</si>
  <si>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</si>
  <si>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</si>
  <si>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</si>
  <si>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</si>
  <si>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</si>
  <si>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</si>
  <si>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</si>
  <si>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</si>
  <si>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</si>
  <si>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</si>
  <si>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</si>
  <si>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</si>
  <si>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</si>
  <si>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</si>
  <si>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</si>
  <si>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</si>
  <si>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</si>
  <si>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</si>
  <si>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</si>
  <si>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</si>
  <si>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</si>
  <si>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</si>
  <si>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</si>
  <si>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</si>
  <si>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</si>
  <si>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</si>
  <si>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</si>
  <si>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</si>
  <si>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</si>
  <si>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</si>
  <si>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</si>
  <si>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</si>
  <si>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</si>
  <si>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</si>
  <si>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</si>
  <si>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</si>
  <si>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</si>
  <si>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</si>
  <si>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</si>
  <si>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</si>
  <si>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</si>
  <si>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</si>
  <si>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</si>
  <si>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</si>
  <si>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</si>
  <si>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</si>
  <si>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</si>
  <si>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</si>
  <si>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</si>
  <si>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</si>
  <si>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</si>
  <si>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</si>
  <si>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</si>
  <si>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</si>
  <si>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</si>
  <si>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</si>
  <si>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</si>
  <si>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</si>
  <si>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</si>
  <si>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</si>
  <si>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</si>
  <si>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</si>
  <si>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</si>
  <si>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</si>
  <si>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</si>
  <si>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</si>
  <si>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</si>
  <si>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</si>
  <si>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</si>
  <si>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</si>
  <si>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</si>
  <si>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</si>
  <si>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</si>
  <si>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</si>
  <si>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</si>
  <si>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</si>
  <si>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</si>
  <si>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</si>
  <si>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</si>
  <si>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</si>
  <si>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</si>
  <si>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</si>
  <si>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</si>
  <si>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</si>
  <si>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</si>
  <si>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</si>
  <si>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</si>
  <si>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</si>
  <si>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</si>
  <si>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</si>
  <si>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</si>
  <si>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</si>
  <si>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</si>
  <si>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</si>
  <si>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</si>
  <si>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</si>
  <si>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</si>
  <si>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</si>
  <si>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</si>
  <si>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</si>
  <si>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</si>
  <si>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</si>
  <si>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</si>
  <si>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</si>
  <si>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</si>
  <si>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</si>
  <si>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</si>
  <si>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</si>
  <si>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</si>
  <si>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</si>
  <si>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</si>
  <si>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</si>
  <si>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</si>
  <si>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</si>
  <si>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</si>
  <si>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</si>
  <si>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</si>
  <si>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</si>
  <si>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</si>
  <si>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</si>
  <si>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</si>
  <si>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</si>
  <si>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</si>
  <si>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</si>
  <si>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</si>
  <si>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</si>
  <si>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</si>
  <si>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</si>
  <si>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</si>
  <si>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</si>
  <si>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</si>
  <si>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</si>
  <si>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</si>
  <si>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</si>
  <si>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</si>
  <si>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</si>
  <si>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</si>
  <si>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</si>
  <si>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</si>
  <si>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</si>
  <si>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</si>
  <si>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</si>
  <si>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</si>
  <si>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</si>
  <si>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</si>
  <si>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</si>
  <si>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</si>
  <si>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</si>
  <si>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</si>
  <si>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</si>
  <si>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</si>
  <si>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</si>
  <si>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</si>
  <si>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</si>
  <si>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</si>
  <si>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</si>
  <si>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</si>
  <si>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</si>
  <si>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</si>
  <si>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</si>
  <si>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</si>
  <si>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</si>
  <si>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</si>
  <si>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</si>
  <si>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</si>
  <si>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</si>
  <si>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</si>
  <si>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</si>
  <si>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</si>
  <si>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</si>
  <si>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</si>
  <si>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</si>
  <si>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</si>
  <si>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</si>
  <si>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</si>
  <si>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</si>
  <si>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</si>
  <si>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</si>
  <si>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</si>
  <si>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</si>
  <si>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</si>
  <si>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</si>
  <si>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</si>
  <si>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</si>
  <si>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</si>
  <si>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</si>
  <si>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</si>
  <si>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</si>
  <si>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</si>
  <si>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</si>
  <si>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</si>
  <si>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</si>
  <si>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</si>
  <si>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</si>
  <si>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</si>
  <si>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</si>
  <si>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</si>
  <si>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</si>
  <si>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</si>
  <si>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</si>
  <si>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</si>
  <si>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</si>
  <si>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</si>
  <si>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</si>
  <si>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</si>
  <si>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</si>
  <si>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</si>
  <si>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</si>
  <si>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</si>
  <si>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</si>
  <si>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</si>
  <si>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</si>
  <si>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</si>
  <si>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</si>
  <si>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</si>
  <si>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</si>
  <si>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</si>
  <si>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</si>
  <si>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</si>
  <si>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</si>
  <si>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</si>
  <si>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</si>
  <si>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</si>
  <si>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</si>
  <si>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</si>
  <si>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</si>
  <si>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</si>
  <si>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</si>
  <si>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</si>
  <si>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</si>
  <si>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</si>
  <si>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</si>
  <si>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</si>
  <si>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</si>
  <si>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</si>
  <si>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</si>
  <si>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</si>
  <si>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</si>
  <si>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</si>
  <si>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</si>
  <si>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</si>
  <si>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</si>
  <si>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</si>
  <si>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</si>
  <si>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</si>
  <si>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</si>
  <si>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</si>
  <si>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</si>
  <si>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</si>
  <si>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</si>
  <si>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</si>
  <si>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</si>
  <si>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</si>
  <si>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</si>
  <si>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</si>
  <si>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</si>
  <si>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</si>
  <si>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</si>
  <si>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</si>
  <si>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</si>
  <si>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</si>
  <si>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</si>
  <si>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</si>
  <si>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</si>
  <si>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</si>
  <si>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</si>
  <si>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</si>
  <si>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</si>
  <si>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</si>
  <si>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</si>
  <si>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</si>
  <si>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</si>
  <si>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</si>
  <si>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</si>
  <si>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</si>
  <si>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</si>
  <si>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</si>
  <si>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</si>
  <si>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</si>
  <si>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</si>
  <si>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</si>
  <si>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</si>
  <si>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</si>
  <si>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</si>
  <si>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</si>
  <si>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</si>
  <si>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</si>
  <si>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</si>
  <si>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</si>
  <si>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</si>
  <si>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</si>
  <si>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</si>
  <si>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</si>
  <si>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</si>
  <si>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</si>
  <si>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</si>
  <si>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</si>
  <si>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</si>
  <si>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</si>
  <si>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</si>
  <si>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</si>
  <si>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</si>
  <si>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</si>
  <si>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</si>
  <si>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</si>
  <si>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</si>
  <si>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</si>
  <si>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</si>
  <si>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</si>
  <si>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</si>
  <si>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</si>
  <si>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</si>
  <si>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</si>
  <si>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</si>
  <si>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</si>
  <si>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</si>
  <si>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</si>
  <si>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</si>
  <si>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</si>
  <si>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</si>
  <si>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</si>
  <si>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</si>
  <si>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</si>
  <si>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</si>
  <si>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</si>
  <si>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</si>
  <si>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</si>
  <si>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</si>
  <si>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</si>
  <si>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</si>
  <si>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</si>
  <si>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</si>
  <si>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</si>
  <si>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</si>
  <si>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</si>
  <si>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</si>
  <si>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</si>
  <si>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</si>
  <si>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</si>
  <si>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</si>
  <si>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</si>
  <si>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</si>
  <si>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</si>
  <si>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</si>
  <si>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</si>
  <si>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</si>
  <si>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</si>
  <si>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</si>
  <si>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</si>
  <si>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</si>
  <si>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</si>
  <si>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</si>
  <si>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</si>
  <si>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</si>
  <si>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</si>
  <si>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</si>
  <si>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</si>
  <si>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</si>
  <si>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</si>
  <si>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</si>
  <si>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</si>
  <si>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</si>
  <si>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</si>
  <si>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</si>
  <si>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</si>
  <si>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</si>
  <si>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</si>
  <si>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</si>
  <si>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</si>
  <si>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</si>
  <si>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</si>
  <si>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</si>
  <si>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</si>
  <si>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</si>
  <si>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</si>
  <si>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</si>
  <si>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</si>
  <si>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</si>
  <si>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</si>
  <si>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</si>
  <si>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</si>
  <si>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</si>
  <si>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</si>
  <si>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</si>
  <si>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</si>
  <si>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</si>
  <si>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</si>
  <si>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</si>
  <si>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</si>
  <si>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</si>
  <si>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</si>
  <si>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</si>
  <si>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</si>
  <si>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</si>
  <si>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</si>
  <si>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</si>
  <si>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</si>
  <si>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</si>
  <si>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</si>
  <si>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</si>
  <si>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</si>
  <si>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</si>
  <si>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</si>
  <si>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</si>
  <si>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</si>
  <si>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</si>
  <si>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</si>
  <si>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</si>
  <si>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</si>
  <si>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</si>
  <si>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</si>
  <si>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</si>
  <si>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</si>
  <si>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</si>
  <si>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</si>
  <si>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</si>
  <si>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</si>
  <si>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</si>
  <si>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</si>
  <si>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</si>
  <si>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</si>
  <si>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</si>
  <si>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</si>
  <si>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</si>
  <si>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</si>
  <si>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</si>
  <si>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</si>
  <si>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</si>
  <si>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</si>
  <si>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</si>
  <si>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</si>
  <si>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</si>
  <si>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</si>
  <si>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</si>
  <si>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</si>
  <si>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</si>
  <si>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</si>
  <si>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</si>
  <si>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</si>
  <si>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</si>
  <si>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</si>
  <si>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</si>
  <si>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</si>
  <si>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</si>
  <si>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</si>
  <si>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</si>
  <si>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</si>
  <si>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</si>
  <si>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</si>
  <si>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</si>
  <si>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</si>
  <si>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</si>
  <si>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</si>
  <si>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</si>
  <si>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</si>
  <si>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</si>
  <si>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</si>
  <si>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</si>
  <si>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</si>
  <si>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</si>
  <si>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</si>
  <si>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</si>
  <si>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</si>
  <si>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</si>
  <si>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</si>
  <si>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</si>
  <si>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</si>
  <si>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</si>
  <si>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</si>
  <si>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</si>
  <si>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</si>
  <si>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</si>
  <si>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</si>
  <si>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</si>
  <si>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</si>
  <si>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</si>
  <si>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</si>
  <si>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</si>
  <si>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</si>
  <si>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</si>
  <si>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</si>
  <si>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</si>
  <si>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</si>
  <si>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</si>
  <si>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</si>
  <si>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</si>
  <si>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</si>
  <si>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</si>
  <si>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</si>
  <si>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</si>
  <si>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</si>
  <si>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</si>
  <si>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</si>
  <si>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</si>
  <si>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</si>
  <si>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</si>
  <si>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</si>
  <si>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</si>
  <si>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</si>
  <si>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</si>
  <si>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</si>
  <si>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</si>
  <si>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</si>
  <si>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</si>
  <si>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</si>
  <si>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</si>
  <si>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</si>
  <si>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</si>
  <si>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</si>
  <si>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</si>
  <si>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</si>
  <si>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</si>
  <si>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</si>
  <si>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</si>
  <si>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</si>
  <si>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</si>
  <si>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</si>
  <si>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</si>
  <si>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</si>
  <si>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</si>
  <si>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</si>
  <si>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</si>
  <si>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</si>
  <si>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</si>
  <si>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</si>
  <si>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</si>
  <si>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</si>
  <si>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</si>
  <si>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</si>
  <si>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</si>
  <si>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</si>
  <si>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</si>
  <si>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</si>
  <si>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</si>
  <si>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</si>
  <si>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</si>
  <si>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</si>
  <si>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</si>
  <si>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</si>
  <si>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</si>
  <si>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</si>
  <si>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</si>
  <si>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</si>
  <si>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</si>
  <si>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</si>
  <si>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</si>
  <si>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</si>
  <si>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</si>
  <si>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</si>
  <si>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</si>
  <si>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</si>
  <si>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</si>
  <si>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</si>
  <si>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</si>
  <si>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</si>
  <si>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</si>
  <si>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</si>
  <si>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</si>
  <si>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</si>
  <si>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</si>
  <si>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</si>
  <si>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</si>
  <si>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</si>
  <si>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</si>
  <si>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</si>
  <si>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</si>
  <si>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</si>
  <si>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</si>
  <si>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</si>
  <si>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</si>
  <si>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</si>
  <si>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</si>
  <si>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</si>
  <si>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</si>
  <si>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</si>
  <si>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</si>
  <si>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</si>
  <si>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</si>
  <si>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</si>
  <si>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</si>
  <si>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</si>
  <si>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</si>
  <si>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</si>
  <si>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</si>
  <si>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</si>
  <si>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</si>
  <si>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</si>
  <si>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</si>
  <si>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</si>
  <si>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</si>
  <si>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</si>
  <si>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</si>
  <si>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</si>
  <si>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</si>
  <si>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</si>
  <si>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</si>
  <si>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</si>
  <si>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</si>
  <si>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</si>
  <si>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</si>
  <si>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</si>
  <si>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</si>
  <si>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</si>
  <si>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</si>
  <si>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</si>
  <si>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</si>
  <si>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</si>
  <si>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</si>
  <si>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</si>
  <si>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</si>
  <si>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</si>
  <si>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</si>
  <si>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</si>
  <si>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</si>
  <si>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</si>
  <si>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</si>
  <si>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</si>
  <si>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</si>
  <si>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</si>
  <si>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</si>
  <si>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</si>
  <si>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</si>
  <si>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</si>
  <si>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</si>
  <si>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</si>
  <si>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</si>
  <si>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</si>
  <si>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</si>
  <si>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</si>
  <si>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</si>
  <si>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</si>
  <si>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</si>
  <si>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</si>
  <si>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</si>
  <si>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</si>
  <si>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</si>
  <si>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</si>
  <si>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</si>
  <si>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</si>
  <si>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</si>
  <si>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</si>
  <si>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</si>
  <si>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</si>
  <si>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</si>
  <si>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</si>
  <si>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</si>
  <si>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</si>
  <si>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</si>
  <si>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</si>
  <si>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</si>
  <si>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</si>
  <si>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</si>
  <si>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</si>
  <si>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</si>
  <si>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</si>
  <si>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</si>
  <si>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</si>
  <si>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</si>
  <si>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</si>
  <si>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</si>
  <si>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</si>
  <si>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</si>
  <si>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</si>
  <si>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</si>
  <si>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</si>
  <si>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</si>
  <si>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</si>
  <si>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</si>
  <si>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</si>
  <si>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</si>
  <si>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</si>
  <si>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</si>
  <si>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</si>
  <si>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</si>
  <si>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</si>
  <si>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</si>
  <si>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</si>
  <si>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</si>
  <si>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</si>
  <si>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</si>
  <si>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</si>
  <si>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</si>
  <si>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</si>
  <si>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</si>
  <si>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</si>
  <si>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</si>
  <si>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</si>
  <si>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</si>
  <si>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</si>
  <si>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</si>
  <si>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</si>
  <si>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</si>
  <si>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</si>
  <si>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</si>
  <si>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</si>
  <si>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</si>
  <si>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</si>
  <si>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</si>
  <si>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</si>
  <si>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</si>
  <si>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</si>
  <si>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</si>
  <si>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</si>
  <si>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</si>
  <si>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</si>
  <si>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</si>
  <si>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</si>
  <si>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</si>
  <si>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</si>
  <si>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</si>
  <si>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</si>
  <si>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</si>
  <si>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</si>
  <si>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</si>
  <si>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</si>
  <si>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</si>
  <si>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</si>
  <si>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</si>
  <si>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</si>
  <si>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</si>
  <si>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</si>
  <si>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</si>
  <si>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</si>
  <si>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</si>
  <si>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</si>
  <si>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</si>
  <si>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</si>
  <si>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</si>
  <si>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</si>
  <si>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</si>
  <si>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</si>
  <si>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</si>
  <si>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</si>
  <si>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</si>
  <si>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</si>
  <si>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</si>
  <si>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</si>
  <si>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</si>
  <si>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</si>
  <si>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</si>
  <si>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</si>
  <si>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</si>
  <si>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</si>
  <si>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</si>
  <si>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</si>
  <si>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</si>
  <si>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</si>
  <si>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</si>
  <si>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</si>
  <si>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</si>
  <si>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</si>
  <si>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</si>
  <si>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</si>
  <si>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</si>
  <si>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</si>
  <si>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</si>
  <si>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</si>
  <si>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</si>
  <si>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</si>
  <si>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</si>
  <si>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</si>
  <si>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</si>
  <si>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</si>
  <si>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</si>
  <si>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</si>
  <si>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</si>
  <si>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</si>
  <si>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</si>
  <si>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</si>
  <si>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</si>
  <si>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</si>
  <si>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</si>
  <si>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</si>
  <si>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</si>
  <si>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</si>
  <si>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</si>
  <si>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</si>
  <si>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</si>
  <si>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</si>
  <si>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</si>
  <si>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</si>
  <si>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</si>
  <si>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</si>
  <si>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</si>
  <si>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</si>
  <si>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</si>
  <si>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</si>
  <si>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</si>
  <si>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</si>
  <si>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</si>
  <si>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</si>
  <si>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</si>
  <si>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</si>
  <si>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</si>
  <si>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</si>
  <si>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</si>
  <si>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</si>
  <si>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</si>
  <si>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</si>
  <si>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</si>
  <si>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</si>
  <si>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</si>
  <si>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</si>
  <si>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</si>
  <si>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</si>
  <si>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</si>
  <si>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</si>
  <si>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</si>
  <si>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</si>
  <si>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</si>
  <si>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</si>
  <si>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</si>
  <si>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</si>
  <si>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</si>
  <si>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</si>
  <si>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</si>
  <si>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</si>
  <si>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</si>
  <si>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</si>
  <si>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</si>
  <si>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</si>
  <si>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</si>
  <si>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</si>
  <si>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</si>
  <si>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</si>
  <si>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</si>
  <si>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</si>
  <si>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</si>
  <si>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</si>
  <si>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</si>
  <si>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</si>
  <si>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</si>
  <si>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</si>
  <si>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</si>
  <si>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</si>
  <si>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</si>
  <si>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</si>
  <si>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</si>
  <si>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</si>
  <si>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</si>
  <si>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</si>
  <si>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</si>
  <si>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</si>
  <si>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</si>
  <si>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</si>
  <si>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</si>
  <si>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</si>
  <si>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</si>
  <si>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</si>
  <si>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</si>
  <si>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</si>
  <si>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</si>
  <si>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</si>
  <si>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</si>
  <si>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</si>
  <si>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</si>
  <si>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</si>
  <si>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</si>
  <si>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</si>
  <si>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</si>
  <si>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</si>
  <si>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</si>
  <si>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</si>
  <si>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</si>
  <si>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</si>
  <si>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</si>
  <si>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</si>
  <si>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</si>
  <si>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</si>
  <si>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</si>
  <si>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</si>
  <si>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</si>
  <si>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</si>
  <si>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</si>
  <si>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</si>
  <si>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</si>
  <si>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</si>
  <si>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</si>
  <si>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</si>
  <si>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</si>
  <si>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</si>
  <si>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</si>
  <si>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</si>
  <si>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</si>
  <si>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</si>
  <si>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</si>
  <si>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</si>
  <si>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</si>
  <si>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</si>
  <si>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</si>
  <si>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</si>
  <si>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</si>
  <si>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</si>
  <si>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</si>
  <si>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</si>
  <si>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</si>
  <si>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</si>
  <si>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</si>
  <si>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</si>
  <si>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</si>
  <si>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</si>
  <si>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</si>
  <si>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</si>
  <si>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</si>
  <si>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</si>
  <si>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</si>
  <si>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</si>
  <si>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</si>
  <si>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</si>
  <si>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</si>
  <si>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</si>
  <si>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</si>
  <si>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</si>
  <si>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</si>
  <si>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</si>
  <si>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</si>
  <si>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</si>
  <si>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</si>
  <si>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</si>
  <si>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</si>
  <si>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</si>
  <si>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</si>
  <si>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</si>
  <si>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</si>
  <si>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</si>
  <si>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</si>
  <si>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</si>
  <si>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</si>
  <si>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</si>
  <si>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</si>
  <si>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</si>
  <si>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</si>
  <si>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</si>
  <si>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</si>
  <si>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</si>
  <si>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</si>
  <si>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</si>
  <si>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</si>
  <si>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</si>
  <si>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</si>
  <si>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</si>
  <si>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</si>
  <si>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</si>
  <si>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</si>
  <si>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</si>
  <si>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</si>
  <si>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</si>
  <si>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</si>
  <si>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</si>
  <si>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</si>
  <si>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</si>
  <si>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</si>
  <si>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</si>
  <si>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</si>
  <si>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</si>
  <si>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</si>
  <si>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</si>
  <si>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</si>
  <si>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</si>
  <si>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</si>
  <si>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</si>
  <si>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</si>
  <si>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</si>
  <si>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</si>
  <si>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</si>
  <si>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</si>
  <si>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</si>
  <si>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</si>
  <si>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</si>
  <si>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</si>
  <si>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</si>
  <si>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</si>
  <si>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</si>
  <si>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</si>
  <si>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</si>
  <si>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</si>
  <si>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</si>
  <si>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</si>
  <si>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</si>
  <si>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</si>
  <si>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</si>
  <si>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</si>
  <si>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</si>
  <si>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</si>
  <si>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</si>
  <si>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</si>
  <si>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</si>
  <si>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</si>
  <si>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</si>
  <si>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</si>
  <si>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</si>
  <si>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</si>
  <si>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</si>
  <si>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</si>
  <si>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</si>
  <si>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</si>
  <si>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</si>
  <si>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</si>
  <si>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</si>
  <si>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</si>
  <si>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</si>
  <si>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</si>
  <si>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</si>
  <si>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</si>
  <si>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</si>
  <si>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</si>
  <si>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</si>
  <si>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</si>
  <si>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</si>
  <si>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</si>
  <si>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</si>
  <si>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</si>
  <si>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</si>
  <si>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</si>
  <si>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</si>
  <si>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</si>
  <si>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</si>
  <si>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</si>
  <si>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</si>
  <si>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</si>
  <si>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</si>
  <si>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</si>
  <si>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</si>
  <si>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</si>
  <si>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</si>
  <si>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</si>
  <si>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</si>
  <si>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</si>
  <si>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</si>
  <si>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</si>
  <si>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</si>
  <si>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</si>
  <si>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</si>
  <si>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</si>
  <si>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</si>
  <si>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</si>
  <si>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</si>
  <si>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</si>
  <si>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</si>
  <si>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</si>
  <si>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</si>
  <si>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</si>
  <si>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</si>
  <si>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</si>
  <si>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</si>
  <si>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</si>
  <si>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</si>
  <si>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</si>
  <si>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</si>
  <si>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</si>
  <si>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</si>
  <si>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</si>
  <si>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</si>
  <si>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</si>
  <si>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</si>
  <si>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</si>
  <si>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</si>
  <si>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</si>
  <si>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</si>
  <si>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</si>
  <si>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</si>
  <si>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</si>
  <si>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</si>
  <si>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</si>
  <si>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</si>
  <si>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</si>
  <si>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</si>
  <si>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</si>
  <si>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</si>
  <si>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</si>
  <si>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</si>
  <si>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</si>
  <si>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</si>
  <si>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</si>
  <si>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</si>
  <si>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</si>
  <si>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</si>
  <si>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</si>
  <si>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</si>
  <si>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</si>
  <si>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</si>
  <si>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</si>
  <si>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</si>
  <si>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</si>
  <si>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</si>
  <si>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</si>
  <si>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</si>
  <si>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</si>
  <si>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</si>
  <si>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</si>
  <si>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</si>
  <si>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</si>
  <si>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</si>
  <si>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</si>
  <si>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</si>
  <si>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</si>
  <si>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</si>
  <si>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</si>
  <si>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</si>
  <si>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</si>
  <si>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</si>
  <si>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</si>
  <si>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</si>
  <si>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</si>
  <si>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</si>
  <si>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</si>
  <si>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</si>
  <si>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</si>
  <si>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</si>
  <si>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</si>
  <si>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</si>
  <si>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</si>
  <si>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</si>
  <si>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</si>
  <si>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</si>
  <si>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</si>
  <si>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</si>
  <si>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</si>
  <si>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</si>
  <si>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</si>
  <si>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</si>
  <si>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</si>
  <si>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</si>
  <si>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</si>
  <si>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</si>
  <si>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</si>
  <si>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</si>
  <si>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</si>
  <si>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</si>
  <si>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</si>
  <si>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</si>
  <si>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</si>
  <si>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</si>
  <si>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</si>
  <si>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</si>
  <si>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</si>
  <si>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</si>
  <si>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</si>
  <si>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</si>
  <si>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</si>
  <si>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</si>
  <si>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</si>
  <si>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</si>
  <si>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</si>
  <si>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</si>
  <si>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</si>
  <si>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</si>
  <si>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</si>
  <si>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</si>
  <si>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</si>
  <si>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</si>
  <si>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</si>
  <si>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</si>
  <si>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</si>
  <si>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</si>
  <si>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</si>
  <si>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</si>
  <si>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</si>
  <si>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</si>
  <si>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</si>
  <si>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</si>
  <si>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</si>
  <si>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</si>
  <si>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</si>
  <si>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</si>
  <si>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</si>
  <si>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</si>
  <si>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</si>
  <si>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</si>
  <si>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</si>
  <si>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</si>
  <si>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</si>
  <si>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</si>
  <si>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</si>
  <si>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</si>
  <si>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</si>
  <si>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</si>
  <si>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</si>
  <si>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</si>
  <si>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</si>
  <si>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</si>
  <si>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</si>
  <si>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</si>
  <si>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</si>
  <si>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</si>
  <si>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</si>
  <si>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</si>
  <si>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</si>
  <si>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</si>
  <si>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</si>
  <si>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</si>
  <si>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</si>
  <si>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</si>
  <si>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</si>
  <si>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</si>
  <si>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</si>
  <si>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</si>
  <si>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</si>
  <si>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</si>
  <si>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</si>
  <si>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</si>
  <si>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</si>
  <si>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</si>
  <si>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</si>
  <si>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</si>
  <si>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</si>
  <si>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</si>
  <si>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</si>
  <si>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</si>
  <si>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</si>
  <si>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</si>
  <si>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</si>
  <si>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</si>
  <si>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</si>
  <si>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</si>
  <si>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</si>
  <si>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</si>
  <si>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</si>
  <si>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</si>
  <si>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</si>
  <si>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</si>
  <si>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</si>
  <si>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</si>
  <si>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</si>
  <si>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</si>
  <si>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</si>
  <si>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</si>
  <si>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</si>
  <si>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</si>
  <si>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</si>
  <si>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</si>
  <si>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</si>
  <si>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</si>
  <si>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</si>
  <si>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</si>
  <si>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</si>
  <si>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</si>
  <si>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</si>
  <si>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</si>
  <si>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</si>
  <si>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</si>
  <si>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</si>
  <si>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</si>
  <si>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</si>
  <si>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</si>
  <si>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</si>
  <si>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</si>
  <si>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</si>
  <si>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</si>
  <si>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</si>
  <si>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</si>
  <si>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</si>
  <si>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</si>
  <si>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</si>
  <si>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</si>
  <si>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</si>
  <si>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</si>
  <si>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</si>
  <si>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</si>
  <si>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</si>
  <si>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</si>
  <si>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</si>
  <si>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</si>
  <si>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</si>
  <si>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</si>
  <si>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</si>
  <si>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</si>
  <si>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</si>
  <si>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</si>
  <si>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</si>
  <si>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</si>
  <si>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</si>
  <si>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</si>
  <si>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</si>
  <si>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</si>
  <si>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</si>
  <si>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</si>
  <si>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</si>
  <si>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</si>
  <si>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</si>
  <si>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</si>
  <si>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</si>
  <si>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</si>
  <si>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</si>
  <si>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</si>
  <si>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</si>
  <si>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</si>
  <si>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</si>
  <si>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</si>
  <si>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</si>
  <si>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</si>
  <si>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</si>
  <si>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</si>
  <si>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</si>
  <si>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</si>
  <si>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</si>
  <si>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</si>
  <si>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</si>
  <si>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</si>
  <si>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</si>
  <si>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</si>
  <si>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</si>
  <si>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</si>
  <si>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</si>
  <si>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</si>
  <si>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</si>
  <si>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</si>
  <si>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</si>
  <si>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</si>
  <si>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</si>
  <si>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</si>
  <si>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</si>
  <si>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</si>
  <si>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</si>
  <si>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</si>
  <si>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</si>
  <si>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</si>
  <si>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</si>
  <si>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</si>
  <si>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</si>
  <si>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</si>
  <si>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</si>
  <si>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</si>
  <si>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</si>
  <si>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</si>
  <si>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</si>
  <si>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</si>
  <si>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</si>
  <si>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</si>
  <si>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</si>
  <si>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</si>
  <si>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</si>
  <si>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</si>
  <si>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</si>
  <si>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</si>
  <si>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</si>
  <si>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</si>
  <si>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</si>
  <si>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</si>
  <si>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</si>
  <si>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</si>
  <si>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</si>
  <si>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</si>
  <si>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</si>
  <si>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</si>
  <si>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</si>
  <si>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</si>
  <si>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</si>
  <si>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</si>
  <si>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</si>
  <si>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</si>
  <si>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</si>
  <si>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</si>
  <si>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</si>
  <si>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</si>
  <si>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</si>
  <si>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</si>
  <si>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</si>
  <si>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</si>
  <si>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</si>
  <si>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</si>
  <si>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</si>
  <si>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</si>
  <si>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</si>
  <si>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</si>
  <si>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</si>
  <si>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</si>
  <si>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</si>
  <si>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</si>
  <si>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</si>
  <si>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</si>
  <si>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</si>
  <si>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</si>
  <si>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</si>
  <si>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</si>
  <si>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</si>
  <si>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</si>
  <si>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</si>
  <si>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</si>
  <si>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</si>
  <si>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</si>
  <si>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</si>
  <si>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</si>
  <si>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</si>
  <si>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</si>
  <si>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</si>
  <si>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</si>
  <si>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</si>
  <si>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</si>
  <si>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</si>
  <si>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</si>
  <si>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</si>
  <si>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</si>
  <si>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</si>
  <si>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</si>
  <si>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</si>
  <si>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</si>
  <si>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</si>
  <si>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</si>
  <si>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</si>
  <si>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</si>
  <si>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</si>
  <si>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</si>
  <si>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</si>
  <si>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</si>
  <si>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</si>
  <si>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</si>
  <si>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</si>
  <si>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</si>
  <si>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</si>
  <si>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</si>
  <si>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</si>
  <si>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</si>
  <si>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</si>
  <si>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</si>
  <si>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</si>
  <si>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</si>
  <si>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</si>
  <si>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</si>
  <si>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</si>
  <si>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</si>
  <si>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</si>
  <si>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</si>
  <si>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</si>
  <si>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</si>
  <si>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</si>
  <si>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</si>
  <si>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</si>
  <si>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</si>
  <si>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</si>
  <si>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</si>
  <si>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</si>
  <si>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</si>
  <si>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</si>
  <si>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</si>
  <si>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</si>
  <si>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</si>
  <si>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</si>
  <si>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</si>
  <si>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</si>
  <si>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</si>
  <si>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</si>
  <si>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</si>
  <si>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</si>
  <si>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</si>
  <si>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</si>
  <si>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</si>
  <si>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</si>
  <si>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</si>
  <si>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</si>
  <si>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</si>
  <si>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</si>
  <si>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</si>
  <si>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</si>
  <si>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</si>
  <si>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</si>
  <si>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</si>
  <si>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</si>
  <si>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</si>
  <si>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</si>
  <si>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</si>
  <si>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</si>
  <si>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</si>
  <si>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</si>
  <si>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</si>
  <si>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</si>
  <si>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</si>
  <si>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</si>
  <si>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</si>
  <si>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</si>
  <si>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</si>
  <si>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</si>
  <si>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</si>
  <si>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</si>
  <si>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</si>
  <si>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</si>
  <si>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</si>
  <si>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</si>
  <si>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</si>
  <si>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</si>
  <si>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</si>
  <si>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</si>
  <si>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</si>
  <si>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</si>
  <si>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</si>
  <si>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</si>
  <si>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</si>
  <si>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</si>
  <si>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</si>
  <si>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</si>
  <si>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</si>
  <si>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</si>
  <si>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</si>
  <si>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</si>
  <si>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</si>
  <si>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</si>
  <si>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</si>
  <si>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</si>
  <si>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</si>
  <si>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</si>
  <si>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</si>
  <si>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</si>
  <si>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</si>
  <si>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</si>
  <si>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</si>
  <si>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</si>
  <si>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</si>
  <si>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</si>
  <si>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</si>
  <si>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</si>
  <si>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</si>
  <si>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</si>
  <si>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</si>
  <si>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</si>
  <si>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</si>
  <si>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</si>
  <si>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</si>
  <si>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</si>
  <si>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</si>
  <si>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</si>
  <si>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</si>
  <si>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</si>
  <si>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</si>
  <si>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</si>
  <si>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</si>
  <si>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</si>
  <si>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</si>
  <si>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</si>
  <si>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</si>
  <si>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</si>
  <si>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</si>
  <si>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</si>
  <si>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</si>
  <si>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</si>
  <si>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</si>
  <si>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</si>
  <si>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</si>
  <si>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</si>
  <si>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</si>
  <si>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</si>
  <si>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</si>
  <si>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</si>
  <si>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</si>
  <si>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</si>
  <si>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</si>
  <si>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</si>
  <si>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</si>
  <si>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</si>
  <si>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</si>
  <si>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</si>
  <si>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</si>
  <si>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</si>
  <si>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</si>
  <si>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</si>
  <si>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</si>
  <si>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</si>
  <si>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</si>
  <si>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</si>
  <si>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</si>
  <si>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</si>
  <si>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</si>
  <si>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</si>
  <si>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</si>
  <si>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</si>
  <si>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</si>
  <si>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</si>
  <si>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</si>
  <si>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</si>
  <si>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</si>
  <si>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</si>
  <si>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</si>
  <si>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</si>
  <si>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</si>
  <si>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</si>
  <si>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</si>
  <si>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</si>
  <si>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</si>
  <si>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</si>
  <si>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</si>
  <si>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</si>
  <si>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</si>
  <si>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</si>
  <si>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</si>
  <si>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</si>
  <si>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</si>
  <si>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</si>
  <si>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</si>
  <si>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</si>
  <si>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</si>
  <si>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</si>
  <si>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</si>
  <si>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</si>
  <si>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</si>
  <si>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</si>
  <si>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</si>
  <si>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</si>
  <si>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</si>
  <si>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</si>
  <si>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</si>
  <si>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</si>
  <si>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</si>
  <si>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</si>
  <si>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</si>
  <si>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</si>
  <si>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</si>
  <si>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</si>
  <si>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</si>
  <si>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</si>
  <si>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</si>
  <si>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</si>
  <si>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</si>
  <si>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</si>
  <si>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</si>
  <si>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</si>
  <si>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</si>
  <si>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</si>
  <si>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</si>
  <si>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</si>
  <si>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</si>
  <si>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</si>
  <si>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</si>
  <si>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</si>
  <si>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</si>
  <si>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</si>
  <si>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</si>
  <si>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</si>
  <si>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</si>
  <si>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</si>
  <si>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</si>
  <si>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</si>
  <si>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</si>
  <si>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</si>
  <si>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</si>
  <si>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</si>
  <si>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</si>
  <si>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</si>
  <si>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</si>
  <si>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</si>
  <si>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</si>
  <si>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</si>
  <si>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</si>
  <si>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</si>
  <si>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</si>
  <si>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</si>
  <si>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</si>
  <si>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</si>
  <si>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</si>
  <si>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</si>
  <si>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</si>
  <si>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</si>
  <si>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</si>
  <si>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</si>
  <si>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</si>
  <si>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</si>
  <si>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</si>
  <si>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</si>
  <si>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</si>
  <si>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</si>
  <si>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</si>
  <si>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</si>
  <si>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</si>
  <si>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</si>
  <si>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</si>
  <si>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</si>
  <si>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</si>
  <si>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</si>
  <si>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</si>
  <si>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</si>
  <si>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</si>
  <si>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</si>
  <si>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</si>
  <si>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</si>
  <si>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</si>
  <si>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</si>
  <si>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</si>
  <si>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</si>
  <si>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</si>
  <si>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</si>
  <si>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</si>
  <si>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</si>
  <si>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</si>
  <si>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</si>
  <si>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</si>
  <si>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</si>
  <si>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</si>
  <si>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</si>
  <si>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</si>
  <si>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</si>
  <si>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</si>
  <si>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</si>
  <si>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</si>
  <si>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</si>
  <si>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</si>
  <si>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</si>
  <si>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</si>
  <si>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</si>
  <si>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</si>
  <si>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</si>
  <si>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</si>
  <si>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</si>
  <si>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</si>
  <si>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</si>
  <si>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</si>
  <si>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</si>
  <si>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</si>
  <si>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</si>
  <si>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</si>
  <si>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</si>
  <si>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</si>
  <si>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</si>
  <si>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</si>
  <si>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</si>
  <si>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</si>
  <si>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</si>
  <si>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</si>
  <si>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</si>
  <si>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</si>
  <si>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</si>
  <si>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</si>
  <si>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</si>
  <si>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</si>
  <si>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</si>
  <si>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</si>
  <si>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</si>
  <si>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</si>
  <si>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</si>
  <si>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</si>
  <si>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</si>
  <si>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</si>
  <si>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</si>
  <si>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</si>
  <si>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</si>
  <si>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</si>
  <si>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</si>
  <si>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</si>
  <si>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</si>
  <si>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</si>
  <si>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</si>
  <si>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</si>
  <si>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</si>
  <si>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</si>
  <si>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</si>
  <si>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</si>
  <si>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</si>
  <si>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</si>
  <si>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</si>
  <si>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</si>
  <si>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</si>
  <si>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</si>
  <si>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</si>
  <si>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</si>
  <si>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</si>
  <si>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</si>
  <si>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</si>
  <si>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</si>
  <si>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</si>
  <si>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</si>
  <si>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</si>
  <si>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</si>
  <si>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</si>
  <si>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</si>
  <si>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</si>
  <si>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</si>
  <si>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</si>
  <si>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</si>
  <si>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</si>
  <si>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</si>
  <si>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</si>
  <si>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</si>
  <si>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</si>
  <si>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</si>
  <si>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</si>
  <si>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</si>
  <si>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</si>
  <si>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</si>
  <si>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</si>
  <si>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</si>
  <si>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</si>
  <si>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</si>
  <si>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</si>
  <si>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</si>
  <si>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</si>
  <si>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</si>
  <si>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</si>
  <si>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</si>
  <si>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</si>
  <si>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</si>
  <si>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</si>
  <si>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</si>
  <si>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</si>
  <si>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</si>
  <si>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</si>
  <si>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</si>
  <si>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</si>
  <si>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</si>
  <si>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</si>
  <si>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</si>
  <si>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</si>
  <si>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</si>
  <si>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</si>
  <si>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</si>
  <si>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</si>
  <si>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</si>
  <si>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</si>
  <si>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</si>
  <si>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</si>
  <si>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</si>
  <si>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</si>
  <si>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</si>
  <si>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</si>
  <si>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</si>
  <si>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</si>
  <si>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</si>
  <si>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</si>
  <si>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</si>
  <si>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</si>
  <si>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</si>
  <si>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</si>
  <si>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</si>
  <si>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</si>
  <si>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</si>
  <si>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</si>
  <si>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</si>
  <si>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</si>
  <si>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</si>
  <si>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</si>
  <si>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</si>
  <si>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</si>
  <si>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</si>
  <si>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</si>
  <si>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</si>
  <si>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</si>
  <si>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</si>
  <si>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</si>
  <si>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</si>
  <si>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</si>
  <si>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</si>
  <si>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</si>
  <si>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</si>
  <si>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</si>
  <si>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</si>
  <si>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</si>
  <si>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</si>
  <si>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</si>
  <si>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</si>
  <si>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</si>
  <si>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</si>
  <si>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</si>
  <si>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</si>
  <si>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</si>
  <si>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</si>
  <si>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</si>
  <si>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</si>
  <si>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</si>
  <si>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</si>
  <si>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</si>
  <si>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</si>
  <si>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</si>
  <si>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</si>
  <si>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</si>
  <si>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</si>
  <si>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</si>
  <si>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</si>
  <si>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</si>
  <si>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</si>
  <si>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</si>
  <si>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</si>
  <si>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</si>
  <si>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</si>
  <si>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</si>
  <si>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</si>
  <si>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</si>
  <si>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</si>
  <si>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</si>
  <si>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</si>
  <si>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</si>
  <si>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</si>
  <si>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</si>
  <si>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</si>
  <si>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</si>
  <si>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</si>
  <si>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</si>
  <si>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</si>
  <si>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</si>
  <si>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</si>
  <si>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</si>
  <si>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</si>
  <si>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</si>
  <si>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</si>
  <si>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</si>
  <si>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</si>
  <si>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</si>
  <si>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</si>
  <si>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</si>
  <si>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</si>
  <si>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</si>
  <si>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</si>
  <si>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</si>
  <si>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</si>
  <si>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</si>
  <si>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</si>
  <si>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</si>
  <si>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</si>
  <si>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</si>
  <si>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</si>
  <si>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</si>
  <si>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</si>
  <si>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</si>
  <si>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</si>
  <si>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</si>
  <si>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</si>
  <si>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</si>
  <si>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</si>
  <si>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</si>
  <si>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</si>
  <si>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</si>
  <si>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</si>
  <si>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</si>
  <si>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</si>
  <si>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</si>
  <si>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</si>
  <si>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</si>
  <si>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</si>
  <si>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</si>
  <si>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</si>
  <si>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</si>
  <si>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</si>
  <si>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</si>
  <si>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</si>
  <si>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</si>
  <si>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</si>
  <si>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</si>
  <si>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</si>
  <si>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</si>
  <si>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</si>
  <si>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</si>
  <si>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</si>
  <si>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</si>
  <si>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</si>
  <si>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</si>
  <si>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</si>
  <si>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</si>
  <si>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</si>
  <si>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</si>
  <si>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</si>
  <si>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</si>
  <si>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</si>
  <si>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</si>
  <si>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</si>
  <si>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</si>
  <si>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</si>
  <si>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</si>
  <si>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</si>
  <si>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</si>
  <si>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</si>
  <si>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</si>
  <si>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</si>
  <si>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</si>
  <si>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</si>
  <si>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</si>
  <si>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</si>
  <si>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</si>
  <si>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</si>
  <si>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</si>
  <si>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</si>
  <si>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</si>
  <si>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</si>
  <si>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</si>
  <si>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</si>
  <si>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</si>
  <si>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</si>
  <si>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</si>
  <si>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</si>
  <si>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</si>
  <si>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</si>
  <si>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</si>
  <si>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</si>
  <si>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</si>
  <si>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</si>
  <si>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</si>
  <si>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</si>
  <si>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</si>
  <si>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</si>
  <si>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</si>
  <si>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</si>
  <si>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</si>
  <si>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</si>
  <si>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</si>
  <si>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</si>
  <si>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</si>
  <si>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</si>
  <si>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</si>
  <si>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</si>
  <si>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</si>
  <si>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</si>
  <si>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</si>
  <si>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</si>
  <si>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</si>
  <si>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</si>
  <si>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</si>
  <si>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</si>
  <si>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</si>
  <si>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</si>
  <si>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</si>
  <si>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</si>
  <si>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</si>
  <si>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</si>
  <si>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</si>
  <si>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</si>
  <si>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</si>
  <si>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</si>
  <si>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</si>
  <si>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</si>
  <si>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</si>
  <si>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</si>
  <si>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</si>
  <si>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</si>
  <si>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</si>
  <si>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</si>
  <si>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</si>
  <si>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</si>
  <si>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</si>
  <si>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</si>
  <si>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</si>
  <si>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</si>
  <si>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</si>
  <si>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</si>
  <si>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</si>
  <si>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</si>
  <si>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</si>
  <si>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</si>
  <si>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</si>
  <si>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</si>
  <si>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</si>
  <si>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</si>
  <si>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</si>
  <si>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</si>
  <si>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</si>
  <si>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</si>
  <si>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</si>
  <si>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</si>
  <si>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</si>
  <si>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</si>
  <si>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</si>
  <si>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</si>
  <si>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</si>
  <si>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</si>
  <si>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</si>
  <si>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</si>
  <si>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</si>
  <si>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</si>
  <si>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</si>
  <si>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</si>
  <si>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</si>
  <si>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</si>
  <si>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</si>
  <si>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</si>
  <si>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</si>
  <si>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</si>
  <si>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</si>
  <si>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</si>
  <si>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</si>
  <si>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</si>
  <si>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</si>
  <si>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</si>
  <si>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</si>
  <si>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</si>
  <si>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</si>
  <si>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</si>
  <si>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</si>
  <si>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</si>
  <si>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</si>
  <si>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</si>
  <si>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</si>
  <si>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</si>
  <si>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</si>
  <si>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</si>
  <si>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</si>
  <si>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</si>
  <si>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</si>
  <si>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</si>
  <si>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</si>
  <si>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</si>
  <si>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</si>
  <si>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</si>
  <si>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</si>
  <si>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</si>
  <si>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</si>
  <si>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</si>
  <si>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</si>
  <si>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</si>
  <si>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</si>
  <si>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</si>
  <si>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</si>
  <si>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</si>
  <si>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</si>
  <si>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</si>
  <si>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</si>
  <si>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</si>
  <si>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</si>
  <si>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</si>
  <si>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</si>
  <si>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</si>
  <si>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</si>
  <si>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</si>
  <si>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</si>
  <si>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</si>
  <si>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</si>
  <si>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</si>
  <si>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</si>
  <si>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</si>
  <si>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</si>
  <si>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</si>
  <si>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</si>
  <si>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</si>
  <si>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</si>
  <si>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</si>
  <si>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</si>
  <si>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</si>
  <si>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</si>
  <si>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</si>
  <si>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</si>
  <si>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</si>
  <si>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</si>
  <si>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</si>
  <si>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</si>
  <si>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</si>
  <si>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</si>
  <si>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</si>
  <si>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</si>
  <si>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</si>
  <si>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</si>
  <si>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</si>
  <si>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</si>
  <si>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</si>
  <si>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</si>
  <si>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</si>
  <si>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</si>
  <si>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</si>
  <si>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</si>
  <si>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</si>
  <si>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</si>
  <si>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</si>
  <si>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</si>
  <si>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</si>
  <si>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</si>
  <si>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</si>
  <si>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</si>
  <si>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</si>
  <si>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</si>
  <si>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</si>
  <si>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</si>
  <si>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</si>
  <si>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</si>
  <si>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</si>
  <si>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</si>
  <si>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</si>
  <si>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</si>
  <si>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</si>
  <si>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</si>
  <si>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</si>
  <si>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</si>
  <si>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</si>
  <si>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</si>
  <si>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</si>
  <si>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</si>
  <si>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</si>
  <si>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</si>
  <si>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</si>
  <si>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</si>
  <si>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</si>
  <si>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</si>
  <si>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</si>
  <si>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</si>
  <si>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</si>
  <si>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</si>
  <si>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</si>
  <si>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</si>
  <si>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</si>
  <si>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</si>
  <si>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</si>
  <si>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</si>
  <si>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</si>
  <si>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</si>
  <si>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</si>
  <si>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</si>
  <si>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</si>
  <si>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</si>
  <si>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</si>
  <si>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</si>
  <si>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</si>
  <si>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</si>
  <si>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</si>
  <si>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</si>
  <si>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</si>
  <si>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</si>
  <si>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</si>
  <si>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</si>
  <si>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</si>
  <si>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</si>
  <si>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</si>
  <si>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</si>
  <si>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</si>
  <si>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</si>
  <si>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</si>
  <si>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</si>
  <si>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</si>
  <si>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</si>
  <si>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</si>
  <si>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</si>
  <si>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</si>
  <si>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</si>
  <si>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</si>
  <si>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</si>
  <si>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</si>
  <si>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</si>
  <si>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</si>
  <si>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</si>
  <si>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</si>
  <si>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</si>
  <si>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</si>
  <si>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</si>
  <si>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</si>
  <si>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</si>
  <si>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</si>
  <si>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</si>
  <si>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</si>
  <si>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</si>
  <si>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</si>
  <si>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</si>
  <si>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</si>
  <si>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</si>
  <si>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</si>
  <si>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</si>
  <si>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</si>
  <si>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</si>
  <si>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</si>
  <si>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</si>
  <si>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</si>
  <si>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</si>
  <si>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</si>
  <si>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</si>
  <si>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</si>
  <si>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</si>
  <si>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</si>
  <si>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</si>
  <si>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</si>
  <si>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</si>
  <si>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</si>
  <si>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</si>
  <si>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</si>
  <si>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</si>
  <si>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</si>
  <si>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</si>
  <si>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</si>
  <si>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</si>
  <si>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</si>
  <si>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</si>
  <si>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</si>
  <si>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</si>
  <si>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</si>
  <si>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</si>
  <si>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</si>
  <si>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</si>
  <si>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</si>
  <si>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</si>
  <si>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</si>
  <si>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</si>
  <si>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</si>
  <si>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</si>
  <si>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</si>
  <si>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</si>
  <si>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</si>
  <si>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</si>
  <si>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</si>
  <si>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</si>
  <si>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</si>
  <si>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</si>
  <si>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</si>
  <si>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</si>
  <si>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</si>
  <si>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</si>
  <si>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</si>
  <si>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</si>
  <si>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</si>
  <si>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</si>
  <si>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</si>
  <si>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</si>
  <si>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</si>
  <si>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</si>
  <si>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</si>
  <si>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</si>
  <si>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</si>
  <si>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</si>
  <si>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</si>
  <si>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</si>
  <si>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</si>
  <si>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</si>
  <si>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</si>
  <si>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</si>
  <si>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</si>
  <si>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</si>
  <si>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</si>
  <si>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</si>
  <si>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</si>
  <si>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</si>
  <si>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</si>
  <si>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</si>
  <si>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</si>
  <si>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</si>
  <si>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</si>
  <si>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</si>
  <si>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</si>
  <si>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</si>
  <si>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</si>
  <si>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</si>
  <si>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</si>
  <si>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</si>
  <si>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</si>
  <si>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</si>
  <si>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</si>
  <si>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</si>
  <si>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</si>
  <si>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</si>
  <si>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</si>
  <si>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</si>
  <si>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</si>
  <si>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</si>
  <si>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</si>
  <si>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</si>
  <si>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</si>
  <si>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</si>
  <si>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</si>
  <si>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</si>
  <si>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</si>
  <si>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</si>
  <si>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</si>
  <si>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</si>
  <si>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</si>
  <si>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</si>
  <si>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</si>
  <si>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</si>
  <si>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</si>
  <si>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</si>
  <si>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</si>
  <si>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</si>
  <si>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</si>
  <si>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</si>
  <si>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</si>
  <si>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</si>
  <si>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</si>
  <si>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</si>
  <si>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</si>
  <si>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</si>
  <si>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</si>
  <si>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</si>
  <si>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</si>
  <si>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</si>
  <si>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</si>
  <si>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</si>
  <si>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</si>
  <si>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</si>
  <si>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</si>
  <si>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</si>
  <si>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</si>
  <si>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</si>
  <si>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</si>
  <si>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</si>
  <si>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</si>
  <si>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</si>
  <si>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</si>
  <si>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</si>
  <si>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</si>
  <si>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</si>
  <si>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</si>
  <si>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</si>
  <si>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</si>
  <si>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</si>
  <si>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</si>
  <si>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</si>
  <si>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</si>
  <si>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</si>
  <si>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</si>
  <si>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</si>
  <si>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</si>
  <si>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</si>
  <si>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</si>
  <si>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</si>
  <si>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</si>
  <si>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</si>
  <si>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</si>
  <si>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</si>
  <si>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</si>
  <si>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</si>
  <si>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</si>
  <si>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</si>
  <si>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</si>
  <si>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</si>
  <si>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</si>
  <si>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</si>
  <si>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</si>
  <si>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</si>
  <si>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</si>
  <si>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</si>
  <si>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</si>
  <si>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</si>
  <si>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</si>
  <si>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</si>
  <si>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</si>
  <si>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</si>
  <si>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</si>
  <si>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</si>
  <si>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</si>
  <si>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</si>
  <si>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</si>
  <si>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</si>
  <si>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</si>
  <si>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</si>
  <si>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</si>
  <si>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</si>
  <si>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</si>
  <si>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</si>
  <si>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</si>
  <si>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</si>
  <si>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</si>
  <si>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</si>
  <si>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</si>
  <si>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</si>
  <si>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</si>
  <si>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</si>
  <si>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</si>
  <si>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</si>
  <si>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</si>
  <si>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</si>
  <si>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</si>
  <si>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</si>
  <si>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</si>
  <si>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</si>
  <si>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</si>
  <si>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</si>
  <si>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</si>
  <si>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</si>
  <si>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</si>
  <si>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</si>
  <si>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</si>
  <si>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</si>
  <si>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</si>
  <si>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</si>
  <si>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</si>
  <si>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</si>
  <si>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</si>
  <si>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</si>
  <si>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</si>
  <si>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</si>
  <si>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</si>
  <si>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</si>
  <si>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</si>
  <si>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</si>
  <si>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</si>
  <si>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</si>
  <si>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</si>
  <si>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</si>
  <si>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</si>
  <si>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</si>
  <si>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</si>
  <si>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</si>
  <si>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</si>
  <si>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</si>
  <si>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</si>
  <si>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</si>
  <si>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</si>
  <si>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</si>
  <si>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</si>
  <si>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</si>
  <si>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</si>
  <si>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</si>
  <si>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</si>
  <si>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</si>
  <si>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</si>
  <si>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</si>
  <si>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</si>
  <si>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</si>
  <si>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</si>
  <si>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</si>
  <si>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</si>
  <si>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</si>
  <si>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</si>
  <si>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</si>
  <si>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</si>
  <si>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</si>
  <si>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</si>
  <si>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</si>
  <si>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</si>
  <si>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</si>
  <si>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</si>
  <si>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</si>
  <si>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</si>
  <si>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</si>
  <si>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</si>
  <si>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</si>
  <si>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</si>
  <si>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</si>
  <si>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</si>
  <si>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</si>
  <si>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</si>
  <si>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</si>
  <si>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</si>
  <si>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</si>
  <si>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</si>
  <si>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</si>
  <si>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</si>
  <si>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</si>
  <si>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</si>
  <si>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</si>
  <si>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</si>
  <si>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</si>
  <si>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</si>
  <si>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</si>
  <si>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</si>
  <si>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</si>
  <si>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</si>
  <si>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</si>
  <si>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</si>
  <si>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</si>
  <si>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</si>
  <si>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</si>
  <si>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</si>
  <si>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</si>
  <si>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</si>
  <si>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</si>
  <si>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</si>
  <si>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</si>
  <si>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</si>
  <si>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</si>
  <si>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</si>
  <si>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</si>
  <si>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</si>
  <si>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</si>
  <si>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</si>
  <si>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</si>
  <si>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</si>
  <si>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</si>
  <si>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</si>
  <si>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</si>
  <si>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</si>
  <si>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</si>
  <si>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</si>
  <si>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</si>
  <si>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</si>
  <si>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</si>
  <si>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</si>
  <si>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</si>
  <si>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</si>
  <si>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</si>
  <si>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</si>
  <si>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</si>
  <si>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</si>
  <si>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</si>
  <si>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</si>
  <si>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</si>
  <si>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</si>
  <si>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</si>
  <si>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</si>
  <si>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</si>
  <si>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</si>
  <si>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</si>
  <si>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</si>
  <si>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</si>
  <si>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</si>
  <si>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</si>
  <si>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</si>
  <si>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</si>
  <si>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</si>
  <si>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</si>
  <si>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</si>
  <si>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</si>
  <si>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</si>
  <si>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</si>
  <si>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</si>
  <si>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</si>
  <si>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</si>
  <si>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</si>
  <si>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</si>
  <si>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</si>
  <si>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</si>
  <si>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</si>
  <si>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</si>
  <si>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</si>
  <si>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</si>
  <si>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</si>
  <si>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</si>
  <si>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</si>
  <si>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</si>
  <si>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</si>
  <si>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</si>
  <si>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</si>
  <si>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</si>
  <si>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</si>
  <si>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</si>
  <si>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</si>
  <si>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</si>
  <si>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</si>
  <si>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</si>
  <si>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</si>
  <si>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</si>
  <si>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</si>
  <si>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</si>
  <si>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</si>
  <si>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</si>
  <si>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</si>
  <si>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</si>
  <si>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</si>
  <si>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</si>
  <si>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</si>
  <si>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</si>
  <si>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</si>
  <si>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</si>
  <si>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</si>
  <si>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</si>
  <si>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</si>
  <si>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</si>
  <si>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</si>
  <si>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</si>
  <si>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</si>
  <si>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</si>
  <si>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</si>
  <si>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</si>
  <si>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</si>
  <si>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</si>
  <si>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</si>
  <si>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</si>
  <si>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</si>
  <si>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</si>
  <si>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</si>
  <si>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</si>
  <si>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</si>
  <si>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</si>
  <si>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</si>
  <si>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</si>
  <si>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</si>
  <si>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</si>
  <si>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</si>
  <si>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</si>
  <si>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</si>
  <si>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</si>
  <si>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</si>
  <si>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</si>
  <si>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</si>
  <si>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</si>
  <si>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</si>
  <si>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</si>
  <si>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</si>
  <si>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</si>
  <si>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</si>
  <si>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</si>
  <si>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</si>
  <si>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</si>
  <si>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</si>
  <si>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</si>
  <si>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</si>
  <si>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</si>
  <si>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</si>
  <si>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</si>
  <si>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</si>
  <si>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</si>
  <si>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</si>
  <si>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</si>
  <si>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</si>
  <si>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</si>
  <si>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</si>
  <si>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</si>
  <si>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</si>
  <si>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</si>
  <si>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</si>
  <si>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</si>
  <si>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</si>
  <si>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</si>
  <si>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</si>
  <si>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</si>
  <si>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</si>
  <si>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</si>
  <si>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</si>
  <si>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</si>
  <si>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</si>
  <si>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</si>
  <si>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</si>
  <si>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</si>
  <si>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</si>
  <si>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</si>
  <si>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</si>
  <si>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</si>
  <si>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</si>
  <si>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</si>
  <si>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</si>
  <si>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</si>
  <si>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</si>
  <si>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</si>
  <si>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</si>
  <si>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</si>
  <si>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</si>
  <si>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</si>
  <si>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</si>
  <si>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</si>
  <si>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</si>
  <si>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</si>
  <si>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</si>
  <si>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</si>
  <si>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</si>
  <si>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</si>
  <si>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</si>
  <si>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</si>
  <si>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</si>
  <si>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</si>
  <si>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</si>
  <si>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</si>
  <si>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</si>
  <si>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</si>
  <si>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</si>
  <si>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</si>
  <si>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</si>
  <si>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</si>
  <si>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</si>
  <si>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</si>
  <si>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</si>
  <si>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</si>
  <si>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</si>
  <si>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</si>
  <si>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</si>
  <si>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</si>
  <si>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</si>
  <si>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</si>
  <si>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</si>
  <si>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</si>
  <si>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</si>
  <si>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</si>
  <si>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</si>
  <si>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</si>
  <si>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</si>
  <si>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</si>
  <si>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</si>
  <si>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</si>
  <si>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</si>
  <si>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</si>
  <si>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</si>
  <si>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</si>
  <si>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</si>
  <si>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</si>
  <si>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</si>
  <si>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</si>
  <si>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</si>
  <si>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</si>
  <si>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</si>
  <si>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</si>
  <si>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</si>
  <si>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</si>
  <si>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</si>
  <si>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</si>
  <si>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</si>
  <si>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</si>
  <si>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</si>
  <si>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</si>
  <si>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</si>
  <si>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</si>
  <si>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</si>
  <si>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</si>
  <si>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</si>
  <si>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</si>
  <si>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</si>
  <si>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</si>
  <si>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</si>
  <si>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</si>
  <si>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</si>
  <si>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</si>
  <si>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</si>
  <si>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</si>
  <si>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</si>
  <si>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</si>
  <si>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</si>
  <si>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</si>
  <si>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</si>
  <si>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</si>
  <si>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</si>
  <si>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</si>
  <si>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</si>
  <si>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</si>
  <si>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</si>
  <si>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</si>
  <si>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</si>
  <si>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</si>
  <si>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</si>
  <si>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</si>
  <si>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</si>
  <si>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</si>
  <si>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</si>
  <si>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</si>
  <si>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</si>
  <si>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</si>
  <si>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</si>
  <si>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</si>
  <si>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</si>
  <si>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</si>
  <si>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</si>
  <si>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</si>
  <si>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</si>
  <si>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</si>
  <si>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</si>
  <si>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</si>
  <si>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</si>
  <si>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</si>
  <si>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</si>
  <si>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</si>
  <si>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</si>
  <si>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</si>
  <si>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</si>
  <si>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</si>
  <si>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</si>
  <si>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</si>
  <si>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</si>
  <si>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</si>
  <si>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</si>
  <si>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</si>
  <si>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</si>
  <si>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</si>
  <si>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</si>
  <si>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</si>
  <si>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</si>
  <si>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</si>
  <si>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</si>
  <si>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</si>
  <si>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</si>
  <si>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</si>
  <si>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</si>
  <si>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</si>
  <si>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</si>
  <si>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</si>
  <si>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</si>
  <si>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</si>
  <si>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</si>
  <si>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</si>
  <si>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</si>
  <si>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</si>
  <si>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</si>
  <si>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</si>
  <si>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</si>
  <si>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</si>
  <si>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</si>
  <si>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</si>
  <si>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</si>
  <si>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</si>
  <si>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</si>
  <si>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</si>
  <si>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</si>
  <si>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</si>
  <si>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</si>
  <si>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</si>
  <si>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</si>
  <si>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</si>
  <si>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</si>
  <si>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</si>
  <si>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</si>
  <si>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</si>
  <si>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</si>
  <si>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</si>
  <si>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</si>
  <si>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</si>
  <si>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</si>
  <si>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</si>
  <si>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</si>
  <si>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</si>
  <si>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</si>
  <si>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</si>
  <si>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</si>
  <si>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</si>
  <si>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</si>
  <si>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</si>
  <si>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</si>
  <si>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</si>
  <si>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</si>
  <si>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</si>
  <si>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</si>
  <si>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</si>
  <si>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</si>
  <si>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</si>
  <si>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</si>
  <si>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</si>
  <si>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</si>
  <si>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</si>
  <si>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</si>
  <si>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</si>
  <si>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</si>
  <si>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</si>
  <si>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</si>
  <si>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</si>
  <si>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</si>
  <si>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</si>
  <si>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</si>
  <si>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</si>
  <si>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</si>
  <si>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</si>
  <si>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</si>
  <si>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</si>
  <si>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</si>
  <si>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</si>
  <si>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</si>
  <si>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</si>
  <si>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</si>
  <si>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</si>
  <si>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</si>
  <si>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</si>
  <si>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</si>
  <si>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</si>
  <si>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</si>
  <si>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</si>
  <si>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</si>
  <si>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</si>
  <si>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</si>
  <si>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</si>
  <si>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</si>
  <si>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</si>
  <si>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</si>
  <si>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</si>
  <si>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</si>
  <si>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</si>
  <si>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</si>
  <si>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</si>
  <si>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</si>
  <si>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</si>
  <si>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</si>
  <si>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</si>
  <si>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</si>
  <si>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</si>
  <si>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</si>
  <si>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</si>
  <si>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</si>
  <si>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</si>
  <si>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</si>
  <si>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</si>
  <si>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</si>
  <si>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</si>
  <si>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</si>
  <si>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</si>
  <si>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</si>
  <si>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</si>
  <si>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</si>
  <si>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</si>
  <si>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</si>
  <si>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</si>
  <si>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</si>
  <si>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</si>
  <si>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</si>
  <si>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</si>
  <si>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</si>
  <si>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</si>
  <si>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</si>
  <si>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</si>
  <si>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</si>
  <si>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</si>
  <si>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</si>
  <si>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</si>
  <si>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</si>
  <si>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</si>
  <si>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</si>
  <si>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</si>
  <si>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</si>
  <si>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</si>
  <si>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PCM-20251006-00002253</t>
  </si>
  <si>
    <t xml:space="preserve">team on way need 120 min </t>
  </si>
  <si>
    <t xml:space="preserve">no pcm </t>
  </si>
  <si>
    <t xml:space="preserve">na </t>
  </si>
  <si>
    <t xml:space="preserve">site flapping , 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</si>
  <si>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</si>
  <si>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</si>
  <si>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</si>
  <si>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</si>
  <si>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</si>
  <si>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</si>
  <si>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</si>
  <si>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</si>
  <si>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</si>
  <si>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</si>
  <si>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</si>
  <si>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</si>
  <si>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</si>
  <si>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</si>
  <si>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</si>
  <si>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</si>
  <si>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</si>
  <si>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</si>
  <si>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</si>
  <si>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</si>
  <si>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</si>
  <si>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</si>
  <si>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</si>
  <si>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</si>
  <si>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</si>
  <si>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</si>
  <si>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</si>
  <si>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</si>
  <si>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</si>
  <si>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</si>
  <si>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</si>
  <si>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</si>
  <si>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</si>
  <si>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</si>
  <si>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</si>
  <si>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</si>
  <si>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</si>
  <si>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</si>
  <si>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</si>
  <si>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</si>
  <si>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</si>
  <si>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</si>
  <si>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</si>
  <si>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</si>
  <si>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</si>
  <si>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</si>
  <si>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</si>
  <si>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</si>
  <si>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</si>
  <si>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</si>
  <si>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</si>
  <si>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</si>
  <si>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</si>
  <si>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</si>
  <si>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</si>
  <si>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</si>
  <si>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</si>
  <si>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</si>
  <si>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</si>
  <si>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</si>
  <si>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</si>
  <si>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</si>
  <si>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</si>
  <si>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</si>
  <si>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</si>
  <si>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</si>
  <si>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</si>
  <si>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</si>
  <si>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</si>
  <si>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</si>
  <si>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</si>
  <si>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</si>
  <si>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</si>
  <si>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</si>
  <si>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</si>
  <si>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</si>
  <si>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</si>
  <si>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</si>
  <si>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</si>
  <si>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</si>
  <si>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</si>
  <si>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</si>
  <si>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</si>
  <si>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</si>
  <si>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</si>
  <si>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</si>
  <si>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</si>
  <si>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</si>
  <si>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PCM-20251006-00002187</t>
  </si>
  <si>
    <t>ETA // 20KM</t>
  </si>
  <si>
    <t>PCM-20251006-00002184</t>
  </si>
  <si>
    <t>4G &amp;5G Sectors down  due to load issue at site , EM team on the way to check ETA 35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</si>
  <si>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</si>
  <si>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</si>
  <si>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</si>
  <si>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</si>
  <si>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</si>
  <si>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</si>
  <si>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PCM-20251006-00002175 </t>
  </si>
  <si>
    <t>45 mins</t>
  </si>
  <si>
    <t>PCM-20251006-00002217</t>
  </si>
  <si>
    <t>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</si>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</sst>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2">
    <sortCondition ref="H1:H1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8"/>
  <sheetViews>
    <sheetView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274.01157800926012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22049</v>
      </c>
      <c r="E3" s="65" t="s">
        <v>38964</v>
      </c>
      <c r="F3" s="66">
        <v>45936.952951388892</v>
      </c>
      <c r="G3" s="67">
        <f ca="1">IFERROR(NOW()-F3,"")</f>
        <v>7.0525462942896411E-3</v>
      </c>
      <c r="H3" s="66">
        <v>45936.947083333333</v>
      </c>
      <c r="I3" s="73" t="str">
        <f>IFERROR(VLOOKUP(D3,DB!A:F,6,0),"")</f>
        <v>SCECO</v>
      </c>
      <c r="J3" s="73" t="str">
        <f>IFERROR(VLOOKUP(D3,DB!A:G,7,0),"")</f>
        <v>No BB Design+No BB Shifted</v>
      </c>
      <c r="K3" s="69" t="s">
        <v>38967</v>
      </c>
      <c r="L3" s="70" t="str">
        <f>IFERROR(VLOOKUP(D3,DB!A:I,9,0),"")</f>
        <v>Latis</v>
      </c>
    </row>
    <row r="4" spans="1:12" ht="15" customHeight="1">
      <c r="A4" s="63" t="s">
        <v>38968</v>
      </c>
      <c r="B4" s="73" t="str">
        <f>IFERROR(VLOOKUP(D4,DB!A:K,11,0),"")</f>
        <v>R1</v>
      </c>
      <c r="C4" s="64">
        <v>1</v>
      </c>
      <c r="D4" s="64" t="s">
        <v>16707</v>
      </c>
      <c r="E4" s="65"/>
      <c r="F4" s="66" t="s">
        <v>38969</v>
      </c>
      <c r="G4" s="67" t="str">
        <f ca="1">IFERROR(NOW()-F4,"")</f>
        <v/>
      </c>
      <c r="H4" s="66">
        <v>45936.954247685186</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45936.960003935186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45936.960003935186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45936.960003935186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45936.960003935186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45936.960003935186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45936.960003935186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45936.960003935186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45936.960003935186</v>
      </c>
      <c r="H12" s="68"/>
      <c r="I12" s="73" t="str">
        <f>IFERROR(VLOOKUP(D12,DB!A:F,6,0),"")</f>
        <v/>
      </c>
      <c r="J12" s="73" t="str">
        <f>IFERROR(VLOOKUP(D12,DB!A:G,7,0),"")</f>
        <v/>
      </c>
      <c r="K12" s="69"/>
      <c r="L12" s="70" t="str">
        <f>IFERROR(VLOOKUP(D12,DB!A:I,9,0),"")</f>
        <v/>
      </c>
    </row>
    <row r="13" spans="1:12" ht="15" customHeight="1">
      <c r="A13" s="156"/>
      <c r="B13" s="157" t="str">
        <f>IFERROR(VLOOKUP(D13,DB!A:K,11,0),"")</f>
        <v/>
      </c>
      <c r="C13" s="157"/>
      <c r="D13" s="157"/>
      <c r="E13" s="158"/>
      <c r="F13" s="159"/>
      <c r="G13" s="160">
        <f ca="1">IFERROR(NOW()-F13,"")</f>
        <v>45936.960003935186</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45936.960003935186</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45936.960003935186</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45936.960003935186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45936.960003935186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45936.960003935186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45936.960003935186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45936.960003935186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45936.960003935186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45936.960003935186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45936.960003935186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45936.960003935186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45936.960003935186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45936.960003935186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45936.960003935186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45936.960003935186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45936.960003935186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45936.960003935186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45936.960003935186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45936.960003935186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45936.960003935186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45936.960003935186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45936.960003935186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45936.960003935186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45936.960003935186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45936.960003935186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45936.960003935186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45936.960003935186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45936.960003935186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45936.960003935186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45936.960003935186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45936.960003935186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45936.960003935186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45936.960003935186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45936.960003935186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45936.960003935186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45936.960003935186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45936.960003935186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45936.960003935186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45936.960003935186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45936.960003935186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45936.960003935186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45936.960003935186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45936.960003935186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45936.960003935186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45936.960003935186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45936.960003935186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45936.960003935186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45936.960003935186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45936.960003935186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45936.960003935186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45936.960003935186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45936.960003935186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45936.960003935186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45936.960003935186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45936.960003935186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45936.960003935186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45936.960003935186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45936.960003935186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45936.960003935186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45936.960003935186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45936.960003935186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45936.960003935186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45936.960003935186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45936.960003935186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45936.960003935186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45936.960003935186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45936.960003935186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45936.960003935186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45936.960003935186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45936.960003935186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45936.960003935186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45936.960003935186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45936.960003935186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45936.960003935186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45936.960003935186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45936.960003935186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45936.960003935186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45936.960003935186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45936.960003935186</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45936.960003935186</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45936.960003935186</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45936.960003935186</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45936.960003935186</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45936.960003935186</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45936.960003935186</v>
      </c>
      <c r="H98" s="159"/>
      <c r="I98" s="157" t="str">
        <f>IFERROR(VLOOKUP(D98,DB!A:F,6,0),"")</f>
        <v/>
      </c>
      <c r="J98" s="73" t="str">
        <f>IFERROR(VLOOKUP(D98,DB!A:G,7,0),"")</f>
        <v/>
      </c>
      <c r="K98" s="161"/>
      <c r="L98" s="162" t="str">
        <f>IFERROR(VLOOKUP(D98,DB!A:I,9,0),"")</f>
        <v/>
      </c>
    </row>
  </sheetData>
  <customSheetViews>
    <customSheetView guid="{F6042A99-DD27-4453-835D-0834D95730CC}" filter="1" showAutoFilter="1">
      <pageMargins left="0" right="0" top="0" bottom="0" header="0" footer="0"/>
      <autoFilter ref="B1:M1" xr:uid="{B45AF5D3-CB23-4D1F-B838-0F84FB4C13F8}"/>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31078</v>
      </c>
      <c r="E3" s="88" t="s">
        <v>38964</v>
      </c>
      <c r="F3" s="88">
        <v>45806.727083333331</v>
      </c>
      <c r="G3" s="89">
        <f ca="1">IFERROR(NOW()-F3,"-")</f>
        <v>130.23292060185486</v>
      </c>
      <c r="H3" s="88">
        <v>45791.543067129627</v>
      </c>
      <c r="I3" s="75" t="str">
        <f>IFERROR(VLOOKUP(D3,DB!A:F,6,0),"")</f>
        <v>SCECO</v>
      </c>
      <c r="J3" s="75" t="str">
        <f>IFERROR(VLOOKUP(D3,DB!A:G,7,0),"")</f>
        <v>No BB Shifted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29168</v>
      </c>
      <c r="E4" s="100" t="s">
        <v>38964</v>
      </c>
      <c r="F4" s="88">
        <v>45824.999837962961</v>
      </c>
      <c r="G4" s="89">
        <f ca="1">IFERROR(NOW()-F4,"-")</f>
        <v>111.96016597222479</v>
      </c>
      <c r="H4" s="88">
        <v>45824.993587962963</v>
      </c>
      <c r="I4" s="75" t="str">
        <f>IFERROR(VLOOKUP(D4,DB!A:F,6,0),"")</f>
        <v>Generator-SG</v>
      </c>
      <c r="J4" s="75" t="str">
        <f>IFERROR(VLOOKUP(D4,DB!A:G,7,0),"")</f>
        <v>Good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39055</v>
      </c>
      <c r="B5" s="18" t="str">
        <f>IFERROR(VLOOKUP(D5,DB!A:K,11,0),"")</f>
        <v>R2</v>
      </c>
      <c r="C5" s="18">
        <v>1</v>
      </c>
      <c r="D5" s="18" t="s">
        <v>31479</v>
      </c>
      <c r="E5" s="131" t="s">
        <v>39048</v>
      </c>
      <c r="F5" s="132">
        <v>45936.714039351849</v>
      </c>
      <c r="G5" s="133">
        <f ca="1">IFERROR(NOW()-F5,"-")</f>
        <v>0.24596458333689952</v>
      </c>
      <c r="H5" s="132">
        <v>45936.705011574071</v>
      </c>
      <c r="I5" s="18" t="str">
        <f>IFERROR(VLOOKUP(D5,DB!A:F,6,0),"")</f>
        <v>Generator-SG</v>
      </c>
      <c r="J5" s="18" t="str">
        <f>IFERROR(VLOOKUP(D5,DB!A:G,7,0),"")</f>
        <v>in Progress</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39057</v>
      </c>
      <c r="B6" s="18" t="str">
        <f>IFERROR(VLOOKUP(D6,DB!A:K,11,0),"")</f>
        <v>R2</v>
      </c>
      <c r="C6" s="18">
        <v>1</v>
      </c>
      <c r="D6" s="18" t="s">
        <v>26514</v>
      </c>
      <c r="E6" s="131" t="s">
        <v>38964</v>
      </c>
      <c r="F6" s="132">
        <v>45936.871932870374</v>
      </c>
      <c r="G6" s="133">
        <f ca="1">IFERROR(NOW()-F6,"-")</f>
        <v>8.807106481253868E-2</v>
      </c>
      <c r="H6" s="132">
        <v>45936.866377314815</v>
      </c>
      <c r="I6" s="18" t="str">
        <f>IFERROR(VLOOKUP(D6,DB!A:F,6,0),"")</f>
        <v>Power Cube</v>
      </c>
      <c r="J6" s="18" t="str">
        <f>IFERROR(VLOOKUP(D6,DB!A:G,7,0),"")</f>
        <v>Good+No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39059</v>
      </c>
      <c r="B7" s="18" t="str">
        <f>IFERROR(VLOOKUP(D7,DB!A:K,11,0),"")</f>
        <v>R2</v>
      </c>
      <c r="C7" s="18">
        <v>2</v>
      </c>
      <c r="D7" s="18" t="s">
        <v>17684</v>
      </c>
      <c r="E7" s="131" t="s">
        <v>38964</v>
      </c>
      <c r="F7" s="132">
        <v>45936.919328703705</v>
      </c>
      <c r="G7" s="133">
        <f ca="1">IFERROR(NOW()-F7,"-")</f>
        <v>4.0675231481145602E-2</v>
      </c>
      <c r="H7" s="132">
        <v>45936.907523148147</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45936.960003935186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45936.960003935186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45936.960003935186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45936.960003935186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45936.960003935186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45936.960003935186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45936.960003935186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45936.960003935186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45936.960003935186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45936.960003935186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45936.960003935186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45936.960003935186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45936.960003935186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45936.960003935186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45936.960003935186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45936.960003935186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45936.960003935186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45936.960003935186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45936.960003935186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45936.960003935186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45936.960003935186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45936.960003935186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45936.960003935186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45936.960003935186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45936.960003935186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45936.960003935186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45936.960003935186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45936.960003935186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45936.960003935186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45936.960003935186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45936.960003935186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45936.960003935186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45936.960003935186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45936.960003935186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45936.960003935186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45936.960003935186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45936.960003935186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45936.960003935186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45936.960003935186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45936.960003935186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45936.960003935186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45936.960003935186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45936.960003935186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45936.960003935186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45936.960003935186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45936.960003935186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45936.960003935186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45936.960003935186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45936.960003935186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45936.960003935186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45936.960003935186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45936.960003935186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45936.960003935186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45936.960003935186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45936.960003935186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45936.960003935186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45936.960003935186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45936.960003935186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45936.960003935186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45936.960003935186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45936.960003935186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45936.960003935186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45936.960003935186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45936.960003935186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45936.960003935186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45936.960003935186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45936.960003935186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45936.960003935186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45936.960003935186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45936.960003935186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45936.960003935186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45936.960003935186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45936.960003935186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45936.960003935186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45936.960003935186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45936.960003935186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45936.960003935186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45936.960003935186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45936.960003935186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45936.960003935186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45936.960003935186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45936.960003935186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45936.960003935186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45936.960003935186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45936.960003935186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45936.960003935186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45936.960003935186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45936.960003935186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45936.960003935186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45936.960003935186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45936.960003935186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45936.960003935186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45936.960003935186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45936.960003935186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45936.960003935186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45936.960003935186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45936.960003935186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45936.960003935186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45936.960003935186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45936.960003935186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45936.960003935186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45936.960003935186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45936.960003935186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45936.960003935186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45936.960003935186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45936.960003935186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45936.960003935186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45936.960003935186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45936.960003935186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45936.960003935186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45936.960003935186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45936.960003935186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45936.960003935186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45936.960003935186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45936.960003935186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45936.960003935186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45936.960003935186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45936.960003935186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45936.960003935186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45936.960003935186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45936.960003935186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45936.960003935186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45936.960003935186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45936.960003935186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45936.960003935186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45936.960003935186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45936.960003935186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45936.960003935186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45936.960003935186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45936.960003935186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45936.960003935186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45936.960003935186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45936.960003935186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45936.960003935186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45936.960003935186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45936.960003935186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45936.960003935186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45936.960003935186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45936.960003935186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45936.960003935186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45936.960003935186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45936.960003935186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45936.960003935186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45936.960003935186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45936.960003935186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45936.960003935186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45936.960003935186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45936.960003935186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45936.960003935186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45936.960003935186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45936.960003935186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45936.960003935186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45936.960003935186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45936.960003935186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45936.960003935186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45936.960003935186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45936.960003935186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45936.960003935186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45936.960003935186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45936.960003935186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45936.960003935186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45936.960003935186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45936.960003935186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45936.960003935186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45936.960003935186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45936.960003935186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45936.960003935186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45936.960003935186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45936.960003935186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45936.960003935186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45936.960003935186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45936.960003935186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45936.960003935186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45936.960003935186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45936.960003935186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45936.960003935186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45936.960003935186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45936.960003935186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45936.960003935186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45936.960003935186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45936.960003935186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45936.960003935186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45936.960003935186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45936.960003935186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45936.960003935186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45936.960003935186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45936.960003935186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45936.960003935186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45936.960003935186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45936.960003935186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45936.960003935186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45936.960003935186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45936.960003935186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45936.960003935186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45936.960003935186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45936.960003935186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45936.960003935186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45936.960003935186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45936.960003935186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45936.960003935186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45936.960003935186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45936.960003935186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45936.960003935186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45936.960003935186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45936.960003935186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45936.960003935186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45936.960003935186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45936.960003935186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45936.960003935186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45936.960003935186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45936.960003935186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45936.960003935186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45936.960003935186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45936.960003935186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45936.960003935186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45936.960003935186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45936.960003935186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45936.960003935186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45936.960003935186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45936.960003935186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45936.960003935186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45936.960003935186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45936.960003935186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45936.960003935186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45936.960003935186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45936.960003935186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45936.960003935186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45936.960003935186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45936.960003935186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45936.960003935186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45936.960003935186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45936.960003935186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45936.960003935186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45936.960003935186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45936.960003935186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45936.960003935186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45936.960003935186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45936.960003935186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45936.960003935186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45936.960003935186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45936.960003935186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45936.960003935186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45936.960003935186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45936.960003935186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45936.960003935186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45936.960003935186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45936.960003935186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45936.960003935186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8" customHeight="1">
      <c r="A2" s="19" t="s">
        <v>39061</v>
      </c>
      <c r="B2" s="75" t="str">
        <f>IFERROR(VLOOKUP(D2,DB!A:K,11,0),"")</f>
        <v>R3</v>
      </c>
      <c r="C2" s="18">
        <v>1</v>
      </c>
      <c r="D2" s="18" t="s">
        <v>20663</v>
      </c>
      <c r="E2" s="18" t="s">
        <v>38964</v>
      </c>
      <c r="F2" s="22">
        <v>45936.94425925926</v>
      </c>
      <c r="G2" s="21">
        <f t="shared" ref="G2:G41" ca="1" si="0">IFERROR(NOW()-F2,"-")</f>
        <v>1.5744675925816409E-2</v>
      </c>
      <c r="H2" s="22">
        <v>45818.916689814818</v>
      </c>
      <c r="I2" s="19" t="str">
        <f>IFERROR(VLOOKUP(D2,DB!A:F,6,0),"")</f>
        <v>SCECO</v>
      </c>
      <c r="J2" s="18" t="str">
        <f>IFERROR(VLOOKUP(D2,DB!A:G,7,0),"")</f>
        <v>Dead</v>
      </c>
      <c r="K2" s="50" t="s">
        <v>39062</v>
      </c>
      <c r="L2" s="23" t="str">
        <f>IFERROR(VLOOKUP(D2,DB!A:I,9,0),"")</f>
        <v>Latis</v>
      </c>
    </row>
    <row r="3" spans="1:13" ht="15" customHeight="1">
      <c r="A3" s="19"/>
      <c r="B3" s="75" t="str">
        <f>IFERROR(VLOOKUP(D3,DB!A:K,11,0),"")</f>
        <v/>
      </c>
      <c r="C3" s="18"/>
      <c r="D3" s="18"/>
      <c r="E3" s="18"/>
      <c r="F3" s="20"/>
      <c r="G3" s="21">
        <f t="shared" ca="1" si="0"/>
        <v>45936.960003935186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45936.960003935186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45936.960003935186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45936.960003935186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45936.960003935186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45936.960003935186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45936.960003935186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45936.960003935186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45936.960003935186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45936.960003935186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45936.960003935186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45936.960003935186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45936.960003935186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45936.960003935186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45936.960003935186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45936.960003935186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45936.960003935186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45936.960003935186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45936.960003935186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45936.960003935186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45936.960003935186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45936.960003935186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45936.960003935186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45936.960003935186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45936.960003935186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45936.960003935186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45936.960003935186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45936.960003935186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45936.960003935186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45936.960003935186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45936.960003935186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45936.960003935186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45936.960003935186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45936.960003935186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45936.960003935186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45936.960003935186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45936.960003935186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45936.960003935186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45936.960003935186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45936.960003935186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45936.960003935186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45936.960003935186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45936.960003935186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45936.960003935186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45936.960003935186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45936.960003935186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45936.960003935186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45936.960003935186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45936.960003935186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45936.960003935186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45936.960003935186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45936.960003935186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45936.960003935186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45936.960003935186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45936.960003935186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45936.960003935186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45936.960003935186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45936.960003935186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45936.960003935186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45936.960003935186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45936.960003935186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45936.960003935186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45936.960003935186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45936.960003935186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45936.960003935186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45936.960003935186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45936.960003935186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45936.960003935186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45936.960003935186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45936.960003935186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45936.960003935186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45936.960003935186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45936.960003935186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45936.960003935186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45936.960003935186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45936.960003935186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45936.960003935186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45936.960003935186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45936.960003935186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45936.960003935186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45936.960003935186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45936.960003935186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45936.960003935186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45936.960003935186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45936.960003935186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45936.960003935186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45936.960003935186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45936.960003935186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45936.960003935186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45936.960003935186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45936.960003935186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45936.960003935186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45936.960003935186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45936.960003935186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45936.960003935186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45936.960003935186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45936.960003935186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45936.960003935186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45936.960003935186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45936.960003935186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45936.960003935186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45936.960003935186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45936.960003935186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45936.960003935186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45936.960003935186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45936.960003935186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45936.960003935186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45936.960003935186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45936.960003935186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45936.960003935186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45936.960003935186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45936.960003935186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45936.960003935186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45936.960003935186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45936.960003935186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45936.960003935186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45936.960003935186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45936.960003935186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45936.960003935186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45936.960003935186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45936.960003935186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45936.960003935186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45936.960003935186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45936.960003935186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45936.960003935186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45936.960003935186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45936.960003935186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45936.960003935186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45936.960003935186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45936.960003935186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45936.960003935186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45936.960003935186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45936.960003935186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45936.960003935186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45936.960003935186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45936.960003935186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45936.960003935186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45936.960003935186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45936.960003935186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45936.960003935186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45936.960003935186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45936.960003935186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45936.960003935186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45936.960003935186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45936.960003935186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45936.960003935186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45936.960003935186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45936.960003935186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45936.960003935186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45936.960003935186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45936.960003935186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45936.960003935186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45936.960003935186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45936.960003935186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45936.960003935186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45936.960003935186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45936.960003935186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45936.960003935186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45936.960003935186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45936.960003935186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45936.960003935186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45936.960003935186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45936.960003935186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45936.960003935186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45936.960003935186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45936.960003935186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45936.960003935186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45936.960003935186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45936.960003935186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45936.960003935186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45936.960003935186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45936.960003935186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45936.960003935186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45936.960003935186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45936.960003935186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45936.960003935186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45936.960003935186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45936.960003935186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45936.960003935186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45936.960003935186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45936.960003935186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45936.960003935186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45936.960003935186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45936.960003935186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45936.960003935186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45936.960003935186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45936.960003935186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45936.960003935186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45936.960003935186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45936.960003935186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45936.960003935186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45936.960003935186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45936.960003935186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45936.960003935186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45936.960003935186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45936.960003935186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45936.960003935186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45936.960003935186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45936.960003935186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45936.960003935186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45936.960003935186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45936.960003935186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45936.960003935186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45936.960003935186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45936.960003935186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45936.960003935186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45936.960003935186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45936.960003935186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45936.960003935186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45936.960003935186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45936.960003935186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45936.960003935186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45936.960003935186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45936.960003935186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45936.960003935186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45936.960003935186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45936.960003935186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45936.960003935186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45936.960003935186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45936.960003935186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45936.960003935186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45936.960003935186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45936.960003935186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45936.960003935186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45936.960003935186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45936.960003935186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45936.960003935186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45936.960003935186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45936.960003935186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45936.960003935186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45936.960003935186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45936.960003935186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45936.960003935186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45936.960003935186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45936.960003935186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45936.960003935186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45936.960003935186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45936.960003935186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45936.960003935186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45936.960003935186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45936.960003935186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45936.960003935186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45936.960003935186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45936.960003935186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45936.960003935186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45936.960003935186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45936.960003935186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45936.960003935186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45936.960003935186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45936.960003935186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45936.960003935186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45936.960003935186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45936.960003935186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45936.960003935186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45936.960003935186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45936.960003935186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45936.960003935186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45936.960003935186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45936.960003935186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45936.960003935186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45936.960003935186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45936.960003935186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45936.960003935186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45936.960003935186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45936.960003935186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45936.960003935186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45936.960003935186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45936.960003935186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45936.960003935186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45936.960003935186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45936.960003935186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45936.960003935186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45936.960003935186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45936.960003935186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45936.960003935186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45936.960003935186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45936.960003935186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45936.960003935186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45936.960003935186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45936.960003935186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45936.960003935186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45936.960003935186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45936.960003935186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45936.960003935186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45936.960003935186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45936.960003935186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45936.960003935186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45936.960003935186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45936.960003935186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45936.960003935186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45936.960003935186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45936.960003935186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45936.960003935186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45936.960003935186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45936.960003935186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45936.960003935186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45936.960003935186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45936.960003935186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45936.960003935186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45936.960003935186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45936.960003935186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45936.960003935186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45936.960003935186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45936.960003935186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45936.960003935186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45936.960003935186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45936.960003935186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45936.960003935186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45936.960003935186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45936.960003935186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45936.960003935186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45936.960003935186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45936.960003935186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45936.960003935186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45936.960003935186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45936.960003935186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45936.960003935186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45936.960003935186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45936.960003935186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45936.960003935186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45936.960003935186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45936.960003935186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45936.960003935186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45936.960003935186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45936.960003935186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45936.960003935186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45936.960003935186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45936.960003935186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45936.960003935186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45936.960003935186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45936.960003935186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45936.960003935186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45936.960003935186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45936.960003935186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45936.960003935186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45936.960003935186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45936.960003935186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45936.960003935186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45936.960003935186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45936.960003935186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45936.960003935186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45936.960003935186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45936.960003935186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45936.960003935186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45936.960003935186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45936.960003935186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45936.960003935186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45936.960003935186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45936.960003935186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45936.960003935186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45936.960003935186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45936.960003935186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45936.960003935186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45936.960003935186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45936.960003935186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45936.960003935186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45936.960003935186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45936.960003935186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45936.960003935186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45936.960003935186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45936.960003935186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45936.960003935186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45936.960003935186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45936.960003935186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45936.960003935186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45936.960003935186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45936.960003935186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45936.960003935186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45936.960003935186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45936.960003935186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45936.960003935186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45936.960003935186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45936.960003935186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45936.960003935186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45936.960003935186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45936.960003935186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45936.960003935186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45936.960003935186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45936.960003935186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45936.960003935186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45936.960003935186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45936.960003935186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45936.960003935186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45936.960003935186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45936.960003935186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45936.960003935186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45936.960003935186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45936.960003935186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45936.960003935186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45936.960003935186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45936.960003935186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45936.960003935186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45936.960003935186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45936.960003935186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45936.960003935186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45936.960003935186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45936.960003935186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45936.960003935186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45936.960003935186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45936.960003935186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45936.960003935186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45936.960003935186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45936.960003935186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45936.960003935186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45936.960003935186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45936.960003935186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45936.960003935186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45936.960003935186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45936.960003935186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45936.960003935186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45936.960003935186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45936.960003935186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45936.960003935186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45936.960003935186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45936.960003935186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45936.960003935186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45936.960003935186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45936.960003935186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45936.960003935186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45936.960003935186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45936.960003935186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45936.960003935186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45936.960003935186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45936.960003935186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45936.960003935186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45936.960003935186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45936.960003935186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45936.960003935186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45936.960003935186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45936.960003935186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45936.960003935186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45936.960003935186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45936.960003935186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45936.960003935186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45936.960003935186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45936.960003935186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45936.960003935186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45936.960003935186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45936.960003935186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45936.960003935186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45936.960003935186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45936.960003935186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45936.960003935186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45936.960003935186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45936.960003935186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45936.960003935186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45936.960003935186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45936.960003935186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45936.960003935186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45936.960003935186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45936.960003935186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45936.960003935186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45936.960003935186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45936.960003935186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45936.960003935186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45936.960003935186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45936.960003935186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45936.960003935186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45936.960003935186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45936.960003935186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45936.960003935186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45936.960003935186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45936.960003935186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45936.960003935186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45936.960003935186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45936.960003935186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45936.960003935186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45936.960003935186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45936.960003935186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45936.960003935186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45936.960003935186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45936.960003935186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45936.960003935186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45936.960003935186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45936.960003935186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45936.960003935186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45936.960003935186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45936.960003935186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45936.960003935186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45936.960003935186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45936.960003935186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45936.960003935186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45936.960003935186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45936.960003935186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45936.960003935186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45936.960003935186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45936.960003935186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45936.960003935186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45936.960003935186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45936.960003935186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45936.960003935186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45936.960003935186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45936.960003935186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45936.960003935186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45936.960003935186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45936.960003935186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45936.960003935186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45936.960003935186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45936.960003935186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45936.960003935186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45936.960003935186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45936.960003935186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45936.960003935186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45936.960003935186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45936.960003935186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45936.960003935186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45936.960003935186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45936.960003935186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45936.960003935186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45936.960003935186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45936.960003935186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45936.960003935186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45936.960003935186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45936.960003935186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45936.960003935186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45936.960003935186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45936.960003935186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45936.960003935186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45936.960003935186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45936.960003935186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45936.960003935186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45936.960003935186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45936.960003935186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45936.960003935186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45936.960003935186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45936.960003935186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45936.960003935186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45936.960003935186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45936.960003935186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45936.960003935186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45936.960003935186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45936.960003935186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45936.960003935186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45936.960003935186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45936.960003935186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45936.960003935186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45936.960003935186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45936.960003935186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45936.960003935186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45936.960003935186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45936.960003935186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45936.960003935186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45936.960003935186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45936.960003935186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45936.960003935186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45936.960003935186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45936.960003935186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45936.960003935186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45936.960003935186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45936.960003935186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45936.960003935186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45936.960003935186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45936.960003935186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45936.960003935186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45936.960003935186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45936.960003935186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45936.960003935186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45936.960003935186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45936.960003935186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45936.960003935186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45936.960003935186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45936.960003935186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45936.960003935186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45936.960003935186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45936.960003935186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45936.960003935186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45936.960003935186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45936.960003935186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45936.960003935186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45936.960003935186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45936.960003935186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45936.960003935186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45936.960003935186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45936.960003935186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45936.960003935186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45936.960003935186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45936.960003935186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45936.960003935186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45936.960003935186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45936.960003935186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45936.960003935186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45936.960003935186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45936.960003935186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45936.960003935186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45936.960003935186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45936.960003935186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45936.960003935186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45936.960003935186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45936.960003935186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45936.960003935186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45936.960003935186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45936.960003935186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45936.960003935186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45936.960003935186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45936.960003935186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45936.960003935186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45936.960003935186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45936.960003935186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45936.960003935186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45936.960003935186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45936.960003935186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45936.960003935186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45936.960003935186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45936.960003935186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45936.960003935186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45936.960003935186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45936.960003935186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45936.960003935186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45936.960003935186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45936.960003935186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45936.960003935186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45936.960003935186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45936.960003935186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45936.960003935186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45936.960003935186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45936.960003935186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45936.960003935186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45936.960003935186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45936.960003935186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45936.960003935186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45936.960003935186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45936.960003935186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45936.960003935186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45936.960003935186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45936.960003935186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45936.960003935186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45936.960003935186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45936.960003935186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45936.960003935186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45936.960003935186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45936.960003935186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45936.960003935186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45936.960003935186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45936.960003935186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45936.960003935186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45936.960003935186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45936.960003935186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45936.960003935186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45936.960003935186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45936.960003935186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45936.960003935186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45936.960003935186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45936.960003935186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45936.960003935186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45936.960003935186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45936.960003935186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45936.960003935186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45936.960003935186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45936.960003935186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45936.960003935186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45936.960003935186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45936.960003935186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45936.960003935186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45936.960003935186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45936.960003935186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45936.960003935186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45936.960003935186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45936.960003935186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45936.960003935186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45936.960003935186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45936.960003935186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45936.960003935186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45936.960003935186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45936.960003935186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45936.960003935186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45936.960003935186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45936.960003935186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45936.960003935186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45936.960003935186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45936.960003935186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45936.960003935186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45936.960003935186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45936.960003935186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45936.960003935186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45936.960003935186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45936.960003935186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45936.960003935186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45936.960003935186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45936.960003935186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45936.960003935186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45936.960003935186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45936.960003935186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45936.960003935186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45936.960003935186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45936.960003935186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45936.960003935186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45936.960003935186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45936.960003935186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45936.960003935186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45936.960003935186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45936.960003935186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45936.960003935186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45936.960003935186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45936.960003935186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45936.960003935186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45936.960003935186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45936.960003935186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45936.960003935186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45936.960003935186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45936.960003935186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45936.960003935186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45936.960003935186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45936.960003935186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45936.960003935186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45936.960003935186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45936.960003935186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45936.960003935186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45936.960003935186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45936.960003935186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45936.960003935186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45936.960003935186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45936.960003935186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45936.960003935186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45936.960003935186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45936.960003935186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45936.960003935186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45936.960003935186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45936.960003935186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45936.960003935186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45936.960003935186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45936.960003935186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45936.960003935186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45936.960003935186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45936.960003935186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45936.960003935186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45936.960003935186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45936.960003935186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45936.960003935186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45936.960003935186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45936.960003935186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45936.960003935186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45936.960003935186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45936.960003935186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45936.960003935186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45936.960003935186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45936.960003935186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45936.960003935186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45936.960003935186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45936.960003935186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45936.960003935186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45936.960003935186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45936.960003935186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45936.960003935186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45936.960003935186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45936.960003935186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45936.960003935186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45936.960003935186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45936.960003935186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45936.960003935186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45936.960003935186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45936.960003935186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45936.960003935186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45936.960003935186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45936.960003935186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45936.960003935186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45936.960003935186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45936.960003935186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45936.960003935186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45936.960003935186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45936.960003935186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45936.960003935186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45936.960003935186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45936.960003935186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45936.960003935186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45936.960003935186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45936.960003935186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45936.960003935186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45936.960003935186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45936.960003935186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45936.960003935186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45936.960003935186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45936.960003935186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45936.960003935186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45936.960003935186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45936.960003935186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45936.960003935186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45936.960003935186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45936.960003935186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45936.960003935186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45936.960003935186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45936.960003935186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45936.960003935186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45936.960003935186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45936.960003935186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45936.960003935186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45936.960003935186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45936.960003935186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45936.960003935186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45936.960003935186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45936.960003935186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45936.960003935186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45936.960003935186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45936.960003935186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45936.960003935186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45936.960003935186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45936.960003935186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45936.960003935186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45936.960003935186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45936.960003935186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45936.960003935186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45936.960003935186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45936.960003935186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45936.960003935186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45936.960003935186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45936.960003935186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45936.960003935186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45936.960003935186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45936.960003935186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45936.960003935186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45936.960003935186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45936.960003935186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45936.960003935186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45936.960003935186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45936.960003935186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45936.960003935186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45936.960003935186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45936.960003935186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45936.960003935186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45936.960003935186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45936.960003935186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45936.960003935186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45936.960003935186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45936.960003935186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45936.960003935186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45936.960003935186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45936.960003935186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45936.960003935186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45936.960003935186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45936.960003935186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45936.960003935186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45936.960003935186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45936.960003935186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45936.960003935186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45936.960003935186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45936.960003935186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45936.960003935186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45936.960003935186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45936.960003935186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45936.960003935186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45936.960003935186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45936.960003935186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45936.960003935186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45936.960003935186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45936.960003935186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45936.960003935186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45936.960003935186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45936.960003935186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45936.960003935186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45936.960003935186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45936.960003935186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45936.960003935186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45936.960003935186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45936.960003935186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45936.960003935186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45936.960003935186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45936.960003935186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45936.960003935186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45936.960003935186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45936.960003935186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45936.960003935186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45936.960003935186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45936.960003935186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45936.960003935186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45936.960003935186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45936.960003935186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45936.960003935186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45936.960003935186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45936.960003935186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45936.960003935186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45936.960003935186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45936.960003935186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45936.960003935186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45936.960003935186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45936.960003935186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45936.960003935186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45936.960003935186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45936.960003935186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45936.960003935186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45936.960003935186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45936.960003935186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45936.960003935186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45936.960003935186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45936.960003935186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45936.960003935186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45936.960003935186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45936.960003935186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45936.960003935186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45936.960003935186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45936.960003935186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45936.960003935186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45936.960003935186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45936.960003935186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45936.960003935186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45936.960003935186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45936.960003935186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45936.960003935186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45936.960003935186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45936.960003935186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45936.960003935186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45936.960003935186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45936.960003935186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45936.960003935186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45936.960003935186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45936.960003935186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45936.960003935186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45936.960003935186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45936.960003935186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45936.960003935186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45936.960003935186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45936.960003935186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45936.960003935186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45936.960003935186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45936.960003935186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45936.960003935186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45936.960003935186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45936.960003935186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45936.960003935186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45936.960003935186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45936.960003935186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45936.960003935186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45936.960003935186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45936.960003935186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45936.960003935186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45936.960003935186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45936.960003935186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45936.960003935186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45936.960003935186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45936.960003935186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45936.960003935186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45936.960003935186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45936.960003935186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45936.960003935186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45936.960003935186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45936.960003935186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45936.960003935186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45936.960003935186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45936.960003935186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45936.960003935186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45936.960003935186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45936.960003935186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45936.960003935186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45936.960003935186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45936.960003935186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45936.960003935186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45936.960003935186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45936.960003935186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45936.960003935186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45936.960003935186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45936.960003935186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45936.960003935186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45936.960003935186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45936.960003935186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45936.960003935186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45936.960003935186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45936.960003935186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45936.960003935186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45936.960003935186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45936.960003935186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45936.960003935186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45936.960003935186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45936.960003935186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45936.960003935186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45936.960003935186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45936.960003935186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45936.960003935186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45936.960003935186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45936.960003935186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45936.960003935186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45936.960003935186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45936.960003935186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45936.960003935186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45936.960003935186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45936.960003935186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45936.960003935186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45936.960003935186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45936.960003935186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45936.960003935186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45936.960003935186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45936.960003935186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45936.960003935186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45936.960003935186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45936.960003935186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45936.960003935186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45936.960003935186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45936.960003935186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45936.960003935186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45936.960003935186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45936.960003935186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45936.960003935186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45936.960003935186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45936.960003935186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45936.960003935186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45936.960003935186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45936.960003935186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45936.960003935186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45936.960003935186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45936.960003935186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45936.960003935186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45936.960003935186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45936.960003935186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45936.960003935186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45936.960003935186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45936.960003935186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45936.960003935186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45936.960003935186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45936.960003935186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45936.960003935186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45936.960003935186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45936.960003935186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45936.960003935186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45936.960003935186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45936.960003935186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45936.960003935186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45936.960003935186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45936.960003935186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45936.960003935186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45936.960003935186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45936.960003935186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45936.960003935186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45936.960003935186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45936.960003935186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45936.960003935186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45936.960003935186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45936.960003935186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45936.960003935186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45936.960003935186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45936.960003935186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45936.960003935186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45936.960003935186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45936.960003935186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45936.960003935186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45936.960003935186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45936.960003935186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45936.960003935186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45936.960003935186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45936.960003935186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45936.960003935186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45936.960003935186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45936.960003935186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45936.960003935186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45936.960003935186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45936.960003935186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45936.960003935186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45936.960003935186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45936.960003935186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45936.960003935186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45936.960003935186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45936.960003935186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45936.960003935186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45936.960003935186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45936.960003935186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45936.960003935186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45936.960003935186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45936.960003935186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45936.960003935186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45936.960003935186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45936.960003935186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45936.960003935186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45936.960003935186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45936.960003935186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45936.960003935186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45936.960003935186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45936.960003935186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45936.960003935186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45936.960003935186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45936.960003935186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45936.960003935186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45936.960003935186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45936.960003935186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45936.960003935186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45936.960003935186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45936.960003935186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45936.960003935186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45936.960003935186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45936.960003935186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45936.960003935186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45936.960003935186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45936.960003935186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45936.960003935186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45936.960003935186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45936.960003935186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45936.960003935186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45936.960003935186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45936.960003935186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45936.960003935186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45936.960003935186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45936.960003935186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45936.960003935186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45936.960003935186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45936.960003935186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45936.960003935186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45936.960003935186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45936.960003935186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45936.960003935186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45936.960003935186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45936.960003935186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45936.960003935186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45936.960003935186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45936.960003935186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45936.960003935186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45936.960003935186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45936.960003935186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45936.960003935186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45936.960003935186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45936.960003935186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45936.960003935186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45936.960003935186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45936.960003935186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45936.960003935186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45936.960003935186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45936.960003935186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45936.960003935186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45936.960003935186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45936.960003935186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45936.960003935186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45936.960003935186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45936.960003935186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45936.960003935186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45936.960003935186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45936.960003935186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45936.960003935186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45936.960003935186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45936.960003935186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45936.960003935186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45936.960003935186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45936.960003935186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45936.960003935186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45936.960003935186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45936.960003935186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45936.960003935186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45936.960003935186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45936.960003935186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45936.960003935186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45936.960003935186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45936.960003935186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45936.960003935186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45936.960003935186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45936.960003935186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45936.960003935186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45936.960003935186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45936.960003935186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45936.960003935186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45936.960003935186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45936.960003935186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45936.960003935186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45936.960003935186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45936.960003935186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45936.960003935186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45936.960003935186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45936.960003935186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45936.960003935186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45936.960003935186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45936.960003935186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45936.960003935186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45936.960003935186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45936.960003935186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45936.960003935186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45936.960003935186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45936.960003935186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45936.960003935186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45936.960003935186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45936.960003935186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45936.960003935186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45936.960003935186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45936.960003935186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45936.960003935186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45936.960003935186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45936.960003935186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45936.960003935186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45936.960003935186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45936.960003935186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45936.960003935186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45936.960003935186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45936.960003935186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45936.960003935186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45936.960003935186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45936.960003935186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45936.960003935186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45936.960003935186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45936.960003935186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45936.960003935186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45936.960003935186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45936.960003935186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45936.960003935186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45936.960003935186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45936.960003935186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45936.960003935186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45936.960003935186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45936.960003935186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45936.960003935186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45936.960003935186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45936.960003935186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45936.960003935186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45936.960003935186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45936.960003935186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45936.960003935186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45936.960003935186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45936.960003935186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45936.960003935186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45936.960003935186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45936.960003935186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45936.960003935186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45936.960003935186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45936.960003935186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45936.960003935186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45936.960003935186</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5.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233.47928634259006</v>
      </c>
      <c r="H2" s="113">
        <v>45703.474768518521</v>
      </c>
      <c r="I2" s="110" t="str">
        <f>IFERROR(VLOOKUP(D2,DB!A:F,6,0),"")</f>
        <v>SCECO</v>
      </c>
      <c r="J2" s="110" t="str">
        <f>IFERROR(VLOOKUP(D2,DB!A:G,7,0),"")</f>
        <v>Dead</v>
      </c>
      <c r="K2" s="115" t="s">
        <v>39064</v>
      </c>
      <c r="L2" s="107" t="str">
        <f>IFERROR(VLOOKUP(D2,DB!A:I,9,0),"")</f>
        <v>Latis</v>
      </c>
    </row>
    <row r="3" spans="1:16" ht="23.25" customHeight="1">
      <c r="A3" s="110" t="s">
        <v>39065</v>
      </c>
      <c r="B3" s="110" t="str">
        <f>IFERROR(VLOOKUP(D3,DB!A:K,11,0),"")</f>
        <v>R4</v>
      </c>
      <c r="C3" s="111">
        <v>2</v>
      </c>
      <c r="D3" s="107" t="s">
        <v>25891</v>
      </c>
      <c r="E3" s="112" t="s">
        <v>38964</v>
      </c>
      <c r="F3" s="113">
        <v>45935.156944444447</v>
      </c>
      <c r="G3" s="114">
        <f ca="1">IFERROR(NOW()-F3,"")</f>
        <v>1.8030594907395425</v>
      </c>
      <c r="H3" s="113">
        <v>45935.07104166667</v>
      </c>
      <c r="I3" s="110" t="str">
        <f>IFERROR(VLOOKUP(D3,DB!A:F,6,0),"")</f>
        <v>Generator-SG</v>
      </c>
      <c r="J3" s="110" t="str">
        <f>IFERROR(VLOOKUP(D3,DB!A:G,7,0),"")</f>
        <v>Good</v>
      </c>
      <c r="K3" s="115" t="s">
        <v>39066</v>
      </c>
      <c r="L3" s="107" t="str">
        <f>IFERROR(VLOOKUP(D3,DB!A:I,9,0),"")</f>
        <v>Latis</v>
      </c>
    </row>
    <row r="4" spans="1:16" ht="15" customHeight="1">
      <c r="A4" s="141" t="s">
        <v>39067</v>
      </c>
      <c r="B4" s="141" t="str">
        <f>IFERROR(VLOOKUP(D4,DB!A:K,11,0),"")</f>
        <v>R4</v>
      </c>
      <c r="C4" s="142">
        <v>1</v>
      </c>
      <c r="D4" s="143" t="s">
        <v>36054</v>
      </c>
      <c r="E4" s="144" t="s">
        <v>38964</v>
      </c>
      <c r="F4" s="145">
        <v>45936.764467592591</v>
      </c>
      <c r="G4" s="146">
        <f ca="1">IFERROR(NOW()-F4,"")</f>
        <v>0.19553634259500541</v>
      </c>
      <c r="H4" s="145">
        <v>45936.758773148147</v>
      </c>
      <c r="I4" s="141" t="str">
        <f>IFERROR(VLOOKUP(D4,DB!A:F,6,0),"")</f>
        <v>Generator-SG</v>
      </c>
      <c r="J4" s="141" t="str">
        <f>IFERROR(VLOOKUP(D4,DB!A:G,7,0),"")</f>
        <v>Weak</v>
      </c>
      <c r="K4" s="148" t="s">
        <v>39068</v>
      </c>
      <c r="L4" s="143" t="str">
        <f>IFERROR(VLOOKUP(D4,DB!A:I,9,0),"")</f>
        <v>Latis</v>
      </c>
    </row>
    <row r="5" spans="1:16" ht="15" customHeight="1">
      <c r="A5" s="141" t="s">
        <v>39069</v>
      </c>
      <c r="B5" s="141" t="str">
        <f>IFERROR(VLOOKUP(D5,DB!A:K,11,0),"")</f>
        <v>R4</v>
      </c>
      <c r="C5" s="142">
        <v>1</v>
      </c>
      <c r="D5" s="143" t="s">
        <v>37977</v>
      </c>
      <c r="E5" s="144" t="s">
        <v>38964</v>
      </c>
      <c r="F5" s="145">
        <v>45936.913391203707</v>
      </c>
      <c r="G5" s="146">
        <f ca="1">IFERROR(NOW()-F5,"")</f>
        <v>4.6612731479399372E-2</v>
      </c>
      <c r="H5" s="145">
        <v>45936.907453703701</v>
      </c>
      <c r="I5" s="141" t="str">
        <f>IFERROR(VLOOKUP(D5,DB!A:F,6,0),"")</f>
        <v>SCECO</v>
      </c>
      <c r="J5" s="141" t="str">
        <f>IFERROR(VLOOKUP(D5,DB!A:G,7,0),"")</f>
        <v>Dead</v>
      </c>
      <c r="K5" s="148" t="s">
        <v>39070</v>
      </c>
      <c r="L5" s="143" t="str">
        <f>IFERROR(VLOOKUP(D5,DB!A:I,9,0),"")</f>
        <v>Latis</v>
      </c>
    </row>
    <row r="6" spans="1:16" ht="15" customHeight="1">
      <c r="A6" s="141" t="s">
        <v>39071</v>
      </c>
      <c r="B6" s="141" t="str">
        <f>IFERROR(VLOOKUP(D6,DB!A:K,11,0),"")</f>
        <v>R4</v>
      </c>
      <c r="C6" s="142">
        <v>1</v>
      </c>
      <c r="D6" s="143" t="s">
        <v>22424</v>
      </c>
      <c r="E6" s="144" t="s">
        <v>38964</v>
      </c>
      <c r="F6" s="145">
        <v>45936.933333333334</v>
      </c>
      <c r="G6" s="146">
        <f ca="1">IFERROR(NOW()-F6,"")</f>
        <v>2.667060185194714E-2</v>
      </c>
      <c r="H6" s="145">
        <v>45936.927615740744</v>
      </c>
      <c r="I6" s="141" t="str">
        <f>IFERROR(VLOOKUP(D6,DB!A:F,6,0),"")</f>
        <v>SCECO</v>
      </c>
      <c r="J6" s="141" t="str">
        <f>IFERROR(VLOOKUP(D6,DB!A:G,7,0),"")</f>
        <v>In progress+In progress</v>
      </c>
      <c r="K6" s="148" t="s">
        <v>39072</v>
      </c>
      <c r="L6" s="143" t="str">
        <f>IFERROR(VLOOKUP(D6,DB!A:I,9,0),"")</f>
        <v>Latis</v>
      </c>
    </row>
    <row r="7" spans="1:16" ht="15" customHeight="1">
      <c r="A7" s="141"/>
      <c r="B7" s="141" t="str">
        <f>IFERROR(VLOOKUP(D7,DB!A:K,11,0),"")</f>
        <v/>
      </c>
      <c r="C7" s="142"/>
      <c r="D7" s="143"/>
      <c r="E7" s="144"/>
      <c r="F7" s="145"/>
      <c r="G7" s="146">
        <f ca="1">IFERROR(NOW()-F7,"")</f>
        <v>45936.960003935186</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45936.960003935186</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45936.960003935186</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45936.960003935186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45936.960003935186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45936.960003935186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45936.960003935186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45936.960003935186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45936.960003935186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45936.960003935186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45936.960003935186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45936.960003935186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45936.960003935186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45936.960003935186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45936.960003935186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45936.960003935186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45936.960003935186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45936.960003935186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45936.960003935186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45936.960003935186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45936.960003935186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45936.960003935186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45936.960003935186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45936.960003935186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45936.960003935186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45936.960003935186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45936.960003935186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45936.960003935186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45936.960003935186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45936.960003935186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45936.960003935186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45936.960003935186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45936.960003935186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45936.960003935186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45936.960003935186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45936.960003935186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45936.960003935186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45936.960003935186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45936.960003935186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45936.960003935186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45936.960003935186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45936.960003935186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45936.960003935186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45936.960003935186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45936.960003935186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45936.960003935186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45936.960003935186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45936.960003935186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45936.960003935186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45936.960003935186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45936.960003935186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45936.960003935186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45936.960003935186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45936.960003935186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45936.960003935186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45936.960003935186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45936.960003935186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45936.960003935186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45936.960003935186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45936.960003935186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45936.960003935186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45936.960003935186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45936.960003935186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45936.960003935186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45936.960003935186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45936.960003935186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45936.960003935186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45936.960003935186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45936.960003935186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45936.960003935186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45936.960003935186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45936.960003935186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45936.960003935186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45936.960003935186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45936.960003935186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45936.960003935186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45936.960003935186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45936.960003935186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45936.960003935186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45936.960003935186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45936.960003935186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45936.960003935186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45936.960003935186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45936.960003935186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45936.960003935186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45936.960003935186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45936.960003935186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45936.960003935186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45936.960003935186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45936.960003935186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45936.960003935186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45936.960003935186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45936.960003935186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45936.960003935186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45936.960003935186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45936.960003935186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45936.960003935186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45936.960003935186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45936.960003935186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45936.960003935186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45936.960003935186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45936.960003935186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45936.960003935186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45936.960003935186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45936.960003935186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45936.960003935186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45936.960003935186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45936.960003935186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45936.960003935186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45936.960003935186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45936.960003935186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45936.960003935186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45936.960003935186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45936.960003935186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45936.960003935186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45936.960003935186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45936.960003935186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45936.960003935186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45936.960003935186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45936.960003935186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45936.960003935186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45936.960003935186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45936.960003935186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45936.960003935186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45936.960003935186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45936.960003935186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45936.960003935186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45936.960003935186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45936.960003935186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45936.960003935186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45936.960003935186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45936.960003935186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45936.960003935186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45936.960003935186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45936.960003935186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45936.960003935186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45936.960003935186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45936.960003935186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45936.960003935186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45936.960003935186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45936.960003935186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45936.960003935186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45936.960003935186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45936.960003935186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45936.960003935186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45936.960003935186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45936.960003935186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45936.960003935186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45936.960003935186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45936.960003935186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45936.960003935186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45936.960003935186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45936.960003935186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45936.960003935186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45936.960003935186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45936.960003935186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45936.960003935186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45936.960003935186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45936.960003935186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45936.960003935186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45936.960003935186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45936.960003935186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45936.960003935186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45936.960003935186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45936.960003935186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45936.960003935186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45936.960003935186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45936.960003935186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45936.960003935186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45936.960003935186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45936.960003935186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45936.960003935186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45936.960003935186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45936.960003935186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45936.960003935186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45936.960003935186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45936.960003935186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45936.960003935186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45936.960003935186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45936.960003935186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45936.960003935186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45936.960003935186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45936.960003935186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45936.960003935186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45936.960003935186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45936.960003935186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45936.960003935186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45936.960003935186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45936.960003935186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45936.960003935186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45936.960003935186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45936.960003935186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45936.960003935186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45936.960003935186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45936.960003935186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45936.960003935186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45936.960003935186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45936.960003935186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45936.960003935186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45936.960003935186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45936.960003935186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45936.960003935186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45936.960003935186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45936.960003935186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45936.960003935186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45936.960003935186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45936.960003935186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45936.960003935186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45936.960003935186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45936.960003935186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45936.960003935186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45936.960003935186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45936.960003935186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45936.960003935186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45936.960003935186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45936.960003935186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45936.960003935186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45936.960003935186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45936.960003935186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45936.960003935186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45936.960003935186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45936.960003935186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45936.960003935186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45936.960003935186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45936.960003935186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45936.960003935186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45936.960003935186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45936.960003935186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45936.960003935186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45936.960003935186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45936.960003935186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45936.960003935186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45936.960003935186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45936.960003935186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45936.960003935186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45936.960003935186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45936.960003935186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45936.960003935186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45936.960003935186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45936.960003935186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45936.960003935186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45936.960003935186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45936.960003935186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45936.960003935186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45936.960003935186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45936.960003935186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45936.960003935186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45936.960003935186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45936.960003935186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45936.960003935186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45936.960003935186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45936.960003935186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45936.960003935186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45936.960003935186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45936.960003935186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45936.960003935186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45936.960003935186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45936.960003935186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45936.960003935186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45936.960003935186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45936.960003935186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45936.960003935186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45936.960003935186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45936.960003935186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45936.960003935186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45936.960003935186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45936.960003935186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45936.960003935186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45936.960003935186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45936.960003935186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45936.960003935186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45936.960003935186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45936.960003935186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45936.960003935186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45936.960003935186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45936.960003935186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45936.960003935186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45936.960003935186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45936.960003935186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45936.960003935186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45936.960003935186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45936.960003935186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45936.960003935186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45936.960003935186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45936.960003935186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45936.960003935186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45936.960003935186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45936.960003935186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45936.960003935186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45936.960003935186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45936.960003935186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45936.960003935186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45936.960003935186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45936.960003935186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45936.960003935186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45936.960003935186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45936.960003935186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45936.960003935186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45936.960003935186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45936.960003935186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45936.960003935186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45936.960003935186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45936.960003935186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45936.960003935186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45936.960003935186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45936.960003935186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45936.960003935186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45936.960003935186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45936.960003935186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45936.960003935186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45936.960003935186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45936.960003935186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45936.960003935186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45936.960003935186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45936.960003935186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45936.960003935186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45936.960003935186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45936.960003935186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45936.960003935186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45936.960003935186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45936.960003935186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45936.960003935186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45936.960003935186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45936.960003935186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45936.960003935186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45936.960003935186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45936.960003935186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45936.960003935186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45936.960003935186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45936.960003935186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45936.960003935186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45936.960003935186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45936.960003935186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45936.960003935186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45936.960003935186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45936.960003935186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45936.960003935186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45936.960003935186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45936.960003935186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45936.960003935186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45936.960003935186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45936.960003935186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45936.960003935186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45936.960003935186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45936.960003935186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45936.960003935186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45936.960003935186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45936.960003935186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45936.960003935186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45936.960003935186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45936.960003935186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45936.960003935186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45936.960003935186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45936.960003935186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45936.960003935186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45936.960003935186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45936.960003935186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45936.960003935186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45936.960003935186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45936.960003935186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45936.960003935186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45936.960003935186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45936.960003935186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45936.960003935186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45936.960003935186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45936.960003935186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45936.960003935186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45936.960003935186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45936.960003935186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45936.960003935186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45936.960003935186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45936.960003935186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45936.960003935186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45936.960003935186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45936.960003935186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45936.960003935186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45936.960003935186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45936.960003935186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45936.960003935186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45936.960003935186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45936.960003935186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45936.960003935186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45936.960003935186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45936.960003935186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45936.960003935186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45936.960003935186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45936.960003935186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45936.960003935186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45936.960003935186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45936.960003935186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45936.960003935186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45936.960003935186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45936.960003935186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45936.960003935186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45936.960003935186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45936.960003935186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45936.960003935186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45936.960003935186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45936.960003935186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45936.960003935186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45936.960003935186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45936.960003935186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45936.960003935186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45936.960003935186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45936.960003935186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45936.960003935186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45936.960003935186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45936.960003935186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45936.960003935186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45936.960003935186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45936.960003935186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45936.960003935186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45936.960003935186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45936.960003935186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45936.960003935186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45936.960003935186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45936.960003935186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45936.960003935186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45936.960003935186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45936.960003935186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45936.960003935186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45936.960003935186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45936.960003935186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45936.960003935186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45936.960003935186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45936.960003935186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45936.960003935186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45936.960003935186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45936.960003935186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45936.960003935186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45936.960003935186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45936.960003935186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45936.960003935186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45936.960003935186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45936.960003935186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45936.960003935186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45936.960003935186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45936.960003935186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45936.960003935186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45936.960003935186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45936.960003935186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45936.960003935186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45936.960003935186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45936.960003935186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45936.960003935186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45936.960003935186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45936.960003935186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45936.960003935186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45936.960003935186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45936.960003935186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45936.960003935186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45936.960003935186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45936.960003935186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45936.960003935186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45936.960003935186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45936.960003935186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45936.960003935186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45936.960003935186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45936.960003935186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45936.960003935186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45936.960003935186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45936.960003935186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45936.960003935186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45936.960003935186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45936.960003935186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45936.960003935186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45936.960003935186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45936.960003935186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45936.960003935186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45936.960003935186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45936.960003935186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45936.960003935186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45936.960003935186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45936.960003935186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45936.960003935186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45936.960003935186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45936.960003935186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45936.960003935186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45936.960003935186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45936.960003935186</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45936.960003935186</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45936.960003935186</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45936.960003935186</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45936.960003935186</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45936.960003935186</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45936.960003935186</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45.127943749997939</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39048</v>
      </c>
      <c r="F3" s="38">
        <v>45926.188877314817</v>
      </c>
      <c r="G3" s="39">
        <f ca="1">IFERROR(NOW()-F3,"-")</f>
        <v>10.771126620369614</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137"/>
      <c r="E4" s="37"/>
      <c r="F4" s="38"/>
      <c r="G4" s="39">
        <f ca="1">IFERROR(NOW()-F4,"-")</f>
        <v>45936.960003935186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45936.960003935186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45936.960003935186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45936.960003935186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45936.960003935186</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45936.960003935186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45936.960003935186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45936.960003935186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45936.960003935186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45936.960003935186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45936.960003935186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45936.960003935186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45936.960003935186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45936.960003935186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45936.960003935186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45936.960003935186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45936.960003935186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45936.960003935186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45936.960003935186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45936.960003935186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45936.960003935186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45936.960003935186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45936.960003935186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45936.960003935186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45936.960003935186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45936.960003935186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45936.960003935186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45936.960003935186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45936.960003935186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45936.960003935186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45936.960003935186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45936.960003935186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45936.960003935186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45936.960003935186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45936.960003935186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45936.960003935186</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45936.960003935186</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45936.960003935186</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45936.960003935186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45936.960003935186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45936.960003935186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45936.960003935186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45936.960003935186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45936.960003935186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45936.960003935186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45936.960003935186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45936.960003935186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45936.960003935186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45936.960003935186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45936.960003935186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45936.960003935186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45936.960003935186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45936.960003935186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45936.960003935186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45936.960003935186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45936.960003935186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45936.960003935186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45936.960003935186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45936.960003935186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45936.960003935186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45936.960003935186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45936.960003935186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45936.960003935186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45936.960003935186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45936.960003935186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45936.960003935186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45936.960003935186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45936.960003935186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45936.960003935186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45936.960003935186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45936.960003935186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45936.960003935186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45936.960003935186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45936.960003935186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45936.960003935186</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45936.960003935186</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45936.960003935186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45936.960003935186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45936.960003935186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45936.960003935186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45936.960003935186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45936.960003935186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45936.960003935186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45936.960003935186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45936.960003935186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45936.960003935186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45936.960003935186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45936.960003935186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45936.960003935186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45936.960003935186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45936.960003935186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45936.960003935186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45936.960003935186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45936.960003935186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45936.960003935186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45936.960003935186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45936.960003935186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45936.960003935186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45936.960003935186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45936.960003935186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45936.960003935186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45936.960003935186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45936.960003935186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45936.960003935186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45936.960003935186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45936.960003935186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45936.960003935186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45936.960003935186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45936.960003935186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45936.960003935186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45936.960003935186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45936.960003935186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45936.960003935186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45936.960003935186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45936.960003935186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45936.960003935186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45936.960003935186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45936.960003935186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45936.960003935186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45936.960003935186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45936.960003935186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45936.960003935186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45936.960003935186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45936.960003935186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45936.960003935186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45936.960003935186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45936.960003935186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45936.960003935186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45936.960003935186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45936.960003935186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45936.960003935186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45936.960003935186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45936.960003935186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45936.960003935186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45936.960003935186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45936.960003935186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45936.960003935186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45936.960003935186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45936.960003935186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45936.960003935186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45936.960003935186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45936.960003935186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45936.960003935186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45936.960003935186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45936.960003935186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45936.960003935186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45936.960003935186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45936.960003935186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45936.960003935186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45936.960003935186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45936.960003935186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45936.960003935186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45936.960003935186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45936.960003935186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45936.960003935186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45936.960003935186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45936.960003935186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45936.960003935186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45936.960003935186</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tabSelected="1"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10.18715671296377</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45936.960003935186</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3.0790317129649338</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2.0177585648125387</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45936.960003935186</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45936.960003935186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45936.960003935186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45936.960003935186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45936.960003935186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45936.960003935186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45936.960003935186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45936.960003935186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45936.960003935186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45936.960003935186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45936.960003935186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45936.960003935186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45936.960003935186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45936.960003935186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45936.960003935186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45936.960003935186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45936.960003935186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45936.960003935186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45936.960003935186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45936.960003935186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45936.960003935186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45936.960003935186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45936.960003935186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45936.960003935186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45936.960003935186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45936.960003935186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45936.960003935186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45936.960003935186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45936.960003935186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45936.960003935186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45936.960003935186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45936.960003935186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45936.960003935186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45936.960003935186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45936.960003935186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45936.960003935186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45936.960003935186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45936.960003935186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45936.960003935186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45936.960003935186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45936.960003935186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45936.960003935186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45936.960003935186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45936.960003935186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45936.960003935186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45936.960003935186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45936.960003935186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45936.960003935186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45936.960003935186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45936.960003935186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45936.960003935186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45936.960003935186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45936.960003935186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45936.960003935186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45936.960003935186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45936.960003935186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45936.960003935186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45936.960003935186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45936.960003935186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45936.960003935186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45936.960003935186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45936.960003935186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45936.960003935186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45936.960003935186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45936.960003935186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45936.960003935186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45936.960003935186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45936.960003935186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45936.960003935186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45936.960003935186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45936.960003935186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45936.960003935186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45936.960003935186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45936.960003935186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45936.960003935186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45936.960003935186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45936.960003935186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45936.960003935186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45936.960003935186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45936.960003935186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45936.960003935186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45936.960003935186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45936.960003935186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45936.960003935186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45936.960003935186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45936.960003935186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45936.960003935186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45936.960003935186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45936.960003935186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45936.960003935186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45936.960003935186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45936.960003935186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45936.960003935186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45936.960003935186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45936.960003935186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45936.960003935186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45936.960003935186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45936.960003935186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45936.960003935186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45936.960003935186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45936.960003935186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45936.960003935186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45936.960003935186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45936.960003935186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45936.960003935186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45936.960003935186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45936.960003935186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45936.960003935186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45936.960003935186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45936.960003935186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45936.960003935186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45936.960003935186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45936.960003935186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45936.960003935186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45936.960003935186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45936.960003935186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45936.960003935186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45936.960003935186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45936.960003935186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45936.960003935186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45936.960003935186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45936.960003935186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45936.960003935186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45936.960003935186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45936.960003935186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45936.960003935186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45936.960003935186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45936.960003935186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45936.960003935186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45936.960003935186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45936.960003935186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45936.960003935186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45936.960003935186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45936.960003935186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45936.960003935186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45936.960003935186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45936.960003935186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45936.960003935186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45936.960003935186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45936.960003935186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45936.960003935186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45936.960003935186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45936.960003935186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45936.960003935186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45936.960003935186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45936.960003935186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45936.960003935186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45936.960003935186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45936.960003935186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45936.960003935186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45936.960003935186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45936.960003935186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45936.960003935186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45936.960003935186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45936.960003935186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45936.960003935186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45936.960003935186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45936.960003935186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45936.960003935186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45936.960003935186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45936.960003935186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45936.960003935186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45936.960003935186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45936.960003935186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45936.960003935186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45936.960003935186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45936.960003935186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45936.960003935186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45936.960003935186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45936.960003935186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45936.960003935186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45936.960003935186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45936.960003935186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45936.960003935186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45936.960003935186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45936.960003935186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45936.960003935186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45936.960003935186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45936.960003935186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45936.960003935186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45936.960003935186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45936.960003935186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45936.960003935186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45936.960003935186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45936.960003935186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45936.960003935186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45936.960003935186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45936.960003935186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45936.960003935186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45936.960003935186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45936.960003935186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45936.960003935186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45936.960003935186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45936.960003935186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45936.960003935186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45936.960003935186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45936.960003935186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45936.960003935186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45936.960003935186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45936.960003935186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45936.960003935186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45936.960003935186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45936.960003935186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45936.960003935186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45936.960003935186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45936.960003935186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45936.960003935186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45936.960003935186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45936.960003935186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45936.960003935186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45936.960003935186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45936.960003935186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45936.960003935186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45936.960003935186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45936.960003935186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45936.960003935186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45936.960003935186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45936.960003935186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45936.960003935186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45936.960003935186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45936.960003935186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45936.960003935186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45936.960003935186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45936.960003935186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45936.960003935186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45936.960003935186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45936.960003935186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45936.960003935186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45936.960003935186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45936.960003935186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45936.960003935186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45936.960003935186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45936.960003935186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45936.960003935186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45936.960003935186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45936.960003935186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45936.960003935186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45936.960003935186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45936.960003935186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45936.960003935186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45936.960003935186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45936.960003935186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45936.960003935186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45936.960003935186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45936.960003935186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45936.960003935186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45936.960003935186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45936.960003935186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45936.960003935186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45936.960003935186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45936.960003935186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45936.960003935186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45936.960003935186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45936.960003935186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45936.960003935186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45936.960003935186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45936.960003935186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45936.960003935186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45936.960003935186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45936.960003935186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45936.960003935186</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2025-10-06T20:04:51Z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