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691" documentId="13_ncr:1_{F6CB121F-512D-4AA6-A0C1-0FB36C537598}" xr6:coauthVersionLast="47" xr6:coauthVersionMax="47" xr10:uidLastSave="{673E5344-89A0-48E4-B5A5-881978AE2685}"/>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3" i="5" l="1"/>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<sst xmlns="http://schemas.openxmlformats.org/spreadsheetml/2006/main" count="178569" uniqueCount="39071">
  <si>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</si>
  <si>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</si>
  <si>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</si>
  <si>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</si>
  <si>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</si>
  <si>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</si>
  <si>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</si>
  <si>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</si>
  <si>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</si>
  <si>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</si>
  <si>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</si>
  <si>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</si>
  <si>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</si>
  <si>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</si>
  <si>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</si>
  <si>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</si>
  <si>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</si>
  <si>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</si>
  <si>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</si>
  <si>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</si>
  <si>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</si>
  <si>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</si>
  <si>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</si>
  <si>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</si>
  <si>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</si>
  <si>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</si>
  <si>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</si>
  <si>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</si>
  <si>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</si>
  <si>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</si>
  <si>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</si>
  <si>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</si>
  <si>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</si>
  <si>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</si>
  <si>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</si>
  <si>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</si>
  <si>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</si>
  <si>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</si>
  <si>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</si>
  <si>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</si>
  <si>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</si>
  <si>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</si>
  <si>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</si>
  <si>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</si>
  <si>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</si>
  <si>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</si>
  <si>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</si>
  <si>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</si>
  <si>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</si>
  <si>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</si>
  <si>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</si>
  <si>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</si>
  <si>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</si>
  <si>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</si>
  <si>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</si>
  <si>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</si>
  <si>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</si>
  <si>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</si>
  <si>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</si>
  <si>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</si>
  <si>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</si>
  <si>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</si>
  <si>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</si>
  <si>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</si>
  <si>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</si>
  <si>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</si>
  <si>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</si>
  <si>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</si>
  <si>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</si>
  <si>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</si>
  <si>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</si>
  <si>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</si>
  <si>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</si>
  <si>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</si>
  <si>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</si>
  <si>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</si>
  <si>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</si>
  <si>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</si>
  <si>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</si>
  <si>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</si>
  <si>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</si>
  <si>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</si>
  <si>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</si>
  <si>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</si>
  <si>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</si>
  <si>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</si>
  <si>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</si>
  <si>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</si>
  <si>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</si>
  <si>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</si>
  <si>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</si>
  <si>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</si>
  <si>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</si>
  <si>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</si>
  <si>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</si>
  <si>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</si>
  <si>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</si>
  <si>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</si>
  <si>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</si>
  <si>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</si>
  <si>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</si>
  <si>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</si>
  <si>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</si>
  <si>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</si>
  <si>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</si>
  <si>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</si>
  <si>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</si>
  <si>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</si>
  <si>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</si>
  <si>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</si>
  <si>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</si>
  <si>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</si>
  <si>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</si>
  <si>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</si>
  <si>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</si>
  <si>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</si>
  <si>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</si>
  <si>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</si>
  <si>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</si>
  <si>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</si>
  <si>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</si>
  <si>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</si>
  <si>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</si>
  <si>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</si>
  <si>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</si>
  <si>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</si>
  <si>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</si>
  <si>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</si>
  <si>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</si>
  <si>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</si>
  <si>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</si>
  <si>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</si>
  <si>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</si>
  <si>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</si>
  <si>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</si>
  <si>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</si>
  <si>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</si>
  <si>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</si>
  <si>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</si>
  <si>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</si>
  <si>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</si>
  <si>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</si>
  <si>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</si>
  <si>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</si>
  <si>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</si>
  <si>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</si>
  <si>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</si>
  <si>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</si>
  <si>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</si>
  <si>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</si>
  <si>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</si>
  <si>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</si>
  <si>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</si>
  <si>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</si>
  <si>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</si>
  <si>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</si>
  <si>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</si>
  <si>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</si>
  <si>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</si>
  <si>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</si>
  <si>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</si>
  <si>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</si>
  <si>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</si>
  <si>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</si>
  <si>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</si>
  <si>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</si>
  <si>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</si>
  <si>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</si>
  <si>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</si>
  <si>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</si>
  <si>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</si>
  <si>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</si>
  <si>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</si>
  <si>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</si>
  <si>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</si>
  <si>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</si>
  <si>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</si>
  <si>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</si>
  <si>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</si>
  <si>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</si>
  <si>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</si>
  <si>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</si>
  <si>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</si>
  <si>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</si>
  <si>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</si>
  <si>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</si>
  <si>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</si>
  <si>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</si>
  <si>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</si>
  <si>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</si>
  <si>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</si>
  <si>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</si>
  <si>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</si>
  <si>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</si>
  <si>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</si>
  <si>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</si>
  <si>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</si>
  <si>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</si>
  <si>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</si>
  <si>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</si>
  <si>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</si>
  <si>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</si>
  <si>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</si>
  <si>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</si>
  <si>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</si>
  <si>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</si>
  <si>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</si>
  <si>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</si>
  <si>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</si>
  <si>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</si>
  <si>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</si>
  <si>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</si>
  <si>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</si>
  <si>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</si>
  <si>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</si>
  <si>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</si>
  <si>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</si>
  <si>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</si>
  <si>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</si>
  <si>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</si>
  <si>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</si>
  <si>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</si>
  <si>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</si>
  <si>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</si>
  <si>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</si>
  <si>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</si>
  <si>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</si>
  <si>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</si>
  <si>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</si>
  <si>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</si>
  <si>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</si>
  <si>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</si>
  <si>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</si>
  <si>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</si>
  <si>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</si>
  <si>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</si>
  <si>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</si>
  <si>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</si>
  <si>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</si>
  <si>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</si>
  <si>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</si>
  <si>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</si>
  <si>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</si>
  <si>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</si>
  <si>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</si>
  <si>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</si>
  <si>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</si>
  <si>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</si>
  <si>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</si>
  <si>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</si>
  <si>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</si>
  <si>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</si>
  <si>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</si>
  <si>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</si>
  <si>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</si>
  <si>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</si>
  <si>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</si>
  <si>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</si>
  <si>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</si>
  <si>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</si>
  <si>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</si>
  <si>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</si>
  <si>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</si>
  <si>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</si>
  <si>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</si>
  <si>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</si>
  <si>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</si>
  <si>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</si>
  <si>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</si>
  <si>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</si>
  <si>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</si>
  <si>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</si>
  <si>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</si>
  <si>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</si>
  <si>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</si>
  <si>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</si>
  <si>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</si>
  <si>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</si>
  <si>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</si>
  <si>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</si>
  <si>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</si>
  <si>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</si>
  <si>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</si>
  <si>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</si>
  <si>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</si>
  <si>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</si>
  <si>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</si>
  <si>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</si>
  <si>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</si>
  <si>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</si>
  <si>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</si>
  <si>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</si>
  <si>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</si>
  <si>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</si>
  <si>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</si>
  <si>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</si>
  <si>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</si>
  <si>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</si>
  <si>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</si>
  <si>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</si>
  <si>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</si>
  <si>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</si>
  <si>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</si>
  <si>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</si>
  <si>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</si>
  <si>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</si>
  <si>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</si>
  <si>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</si>
  <si>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</si>
  <si>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</si>
  <si>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</si>
  <si>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</si>
  <si>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</si>
  <si>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</si>
  <si>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</si>
  <si>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</si>
  <si>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</si>
  <si>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</si>
  <si>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</si>
  <si>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</si>
  <si>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</si>
  <si>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</si>
  <si>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</si>
  <si>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</si>
  <si>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</si>
  <si>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</si>
  <si>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</si>
  <si>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</si>
  <si>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</si>
  <si>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</si>
  <si>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</si>
  <si>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</si>
  <si>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</si>
  <si>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</si>
  <si>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</si>
  <si>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</si>
  <si>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</si>
  <si>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</si>
  <si>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</si>
  <si>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</si>
  <si>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</si>
  <si>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</si>
  <si>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</si>
  <si>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</si>
  <si>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</si>
  <si>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</si>
  <si>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</si>
  <si>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</si>
  <si>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</si>
  <si>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</si>
  <si>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</si>
  <si>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</si>
  <si>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</si>
  <si>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</si>
  <si>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</si>
  <si>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</si>
  <si>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</si>
  <si>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</si>
  <si>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</si>
  <si>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</si>
  <si>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</si>
  <si>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</si>
  <si>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</si>
  <si>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</si>
  <si>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</si>
  <si>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</si>
  <si>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</si>
  <si>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</si>
  <si>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</si>
  <si>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</si>
  <si>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</si>
  <si>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</si>
  <si>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</si>
  <si>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</si>
  <si>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</si>
  <si>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</si>
  <si>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</si>
  <si>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</si>
  <si>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</si>
  <si>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</si>
  <si>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</si>
  <si>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</si>
  <si>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</si>
  <si>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</si>
  <si>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</si>
  <si>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</si>
  <si>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</si>
  <si>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</si>
  <si>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</si>
  <si>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</si>
  <si>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</si>
  <si>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</si>
  <si>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</si>
  <si>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</si>
  <si>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</si>
  <si>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</si>
  <si>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</si>
  <si>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</si>
  <si>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</si>
  <si>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</si>
  <si>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</si>
  <si>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</si>
  <si>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</si>
  <si>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</si>
  <si>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</si>
  <si>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</si>
  <si>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</si>
  <si>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</si>
  <si>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</si>
  <si>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</si>
  <si>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</si>
  <si>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</si>
  <si>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</si>
  <si>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</si>
  <si>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</si>
  <si>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</si>
  <si>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</si>
  <si>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</si>
  <si>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</si>
  <si>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</si>
  <si>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</si>
  <si>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</si>
  <si>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</si>
  <si>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</si>
  <si>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</si>
  <si>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</si>
  <si>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</si>
  <si>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</si>
  <si>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</si>
  <si>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</si>
  <si>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</si>
  <si>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</si>
  <si>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</si>
  <si>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</si>
  <si>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</si>
  <si>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</si>
  <si>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</si>
  <si>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</si>
  <si>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</si>
  <si>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</si>
  <si>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</si>
  <si>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</si>
  <si>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</si>
  <si>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</si>
  <si>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</si>
  <si>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</si>
  <si>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</si>
  <si>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</si>
  <si>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</si>
  <si>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</si>
  <si>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</si>
  <si>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</si>
  <si>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</si>
  <si>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</si>
  <si>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</si>
  <si>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</si>
  <si>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</si>
  <si>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</si>
  <si>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</si>
  <si>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</si>
  <si>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</si>
  <si>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</si>
  <si>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</si>
  <si>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</si>
  <si>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</si>
  <si>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</si>
  <si>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</si>
  <si>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</si>
  <si>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</si>
  <si>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</si>
  <si>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</si>
  <si>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</si>
  <si>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</si>
  <si>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</si>
  <si>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</si>
  <si>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</si>
  <si>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</si>
  <si>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</si>
  <si>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</si>
  <si>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</si>
  <si>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</si>
  <si>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</si>
  <si>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</si>
  <si>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</si>
  <si>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</si>
  <si>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</si>
  <si>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</si>
  <si>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</si>
  <si>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</si>
  <si>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</si>
  <si>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</si>
  <si>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</si>
  <si>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</si>
  <si>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</si>
  <si>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</si>
  <si>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</si>
  <si>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</si>
  <si>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</si>
  <si>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</si>
  <si>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</si>
  <si>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</si>
  <si>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</si>
  <si>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</si>
  <si>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</si>
  <si>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</si>
  <si>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</si>
  <si>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</si>
  <si>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</si>
  <si>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</si>
  <si>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</si>
  <si>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</si>
  <si>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</si>
  <si>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</si>
  <si>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</si>
  <si>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</si>
  <si>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</si>
  <si>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</si>
  <si>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</si>
  <si>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</si>
  <si>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</si>
  <si>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</si>
  <si>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</si>
  <si>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</si>
  <si>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</si>
  <si>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</si>
  <si>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</si>
  <si>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</si>
  <si>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</si>
  <si>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</si>
  <si>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</si>
  <si>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</si>
  <si>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</si>
  <si>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</si>
  <si>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</si>
  <si>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</si>
  <si>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</si>
  <si>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</si>
  <si>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</si>
  <si>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</si>
  <si>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</si>
  <si>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</si>
  <si>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</si>
  <si>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</si>
  <si>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</si>
  <si>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</si>
  <si>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</si>
  <si>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</si>
  <si>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</si>
  <si>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</si>
  <si>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</si>
  <si>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</si>
  <si>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</si>
  <si>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</si>
  <si>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</si>
  <si>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</si>
  <si>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</si>
  <si>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</si>
  <si>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</si>
  <si>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</si>
  <si>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</si>
  <si>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</si>
  <si>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</si>
  <si>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</si>
  <si>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</si>
  <si>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</si>
  <si>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</si>
  <si>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</si>
  <si>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</si>
  <si>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</si>
  <si>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</si>
  <si>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</si>
  <si>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</si>
  <si>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</si>
  <si>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</si>
  <si>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</si>
  <si>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</si>
  <si>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</si>
  <si>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</si>
  <si>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</si>
  <si>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</si>
  <si>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</si>
  <si>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</si>
  <si>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</si>
  <si>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</si>
  <si>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</si>
  <si>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</si>
  <si>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</si>
  <si>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</si>
  <si>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</si>
  <si>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</si>
  <si>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</si>
  <si>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</si>
  <si>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</si>
  <si>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</si>
  <si>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</si>
  <si>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</si>
  <si>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</si>
  <si>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</si>
  <si>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</si>
  <si>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</si>
  <si>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</si>
  <si>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</si>
  <si>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</si>
  <si>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</si>
  <si>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</si>
  <si>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</si>
  <si>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</si>
  <si>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</si>
  <si>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</si>
  <si>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</si>
  <si>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</si>
  <si>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</si>
  <si>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</si>
  <si>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</si>
  <si>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</si>
  <si>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</si>
  <si>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</si>
  <si>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</si>
  <si>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</si>
  <si>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</si>
  <si>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</si>
  <si>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</si>
  <si>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</si>
  <si>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</si>
  <si>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</si>
  <si>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</si>
  <si>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</si>
  <si>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</si>
  <si>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</si>
  <si>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</si>
  <si>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</si>
  <si>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</si>
  <si>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</si>
  <si>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</si>
  <si>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</si>
  <si>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</si>
  <si>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</si>
  <si>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</si>
  <si>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</si>
  <si>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</si>
  <si>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</si>
  <si>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</si>
  <si>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</si>
  <si>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</si>
  <si>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</si>
  <si>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</si>
  <si>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</si>
  <si>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</si>
  <si>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</si>
  <si>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</si>
  <si>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</si>
  <si>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</si>
  <si>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</si>
  <si>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</si>
  <si>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</si>
  <si>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</si>
  <si>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</si>
  <si>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</si>
  <si>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</si>
  <si>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</si>
  <si>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</si>
  <si>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</si>
  <si>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</si>
  <si>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</si>
  <si>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</si>
  <si>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</si>
  <si>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</si>
  <si>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</si>
  <si>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</si>
  <si>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</si>
  <si>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</si>
  <si>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</si>
  <si>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</si>
  <si>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</si>
  <si>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</si>
  <si>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</si>
  <si>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</si>
  <si>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</si>
  <si>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</si>
  <si>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</si>
  <si>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</si>
  <si>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</si>
  <si>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</si>
  <si>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</si>
  <si>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</si>
  <si>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</si>
  <si>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</si>
  <si>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</si>
  <si>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</si>
  <si>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</si>
  <si>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</si>
  <si>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</si>
  <si>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</si>
  <si>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</si>
  <si>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</si>
  <si>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</si>
  <si>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</si>
  <si>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</si>
  <si>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</si>
  <si>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</si>
  <si>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</si>
  <si>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</si>
  <si>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</si>
  <si>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</si>
  <si>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</si>
  <si>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</si>
  <si>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</si>
  <si>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</si>
  <si>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</si>
  <si>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</si>
  <si>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</si>
  <si>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</si>
  <si>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</si>
  <si>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</si>
  <si>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</si>
  <si>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</si>
  <si>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</si>
  <si>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</si>
  <si>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</si>
  <si>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</si>
  <si>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</si>
  <si>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</si>
  <si>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</si>
  <si>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</si>
  <si>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</si>
  <si>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</si>
  <si>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</si>
  <si>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</si>
  <si>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</si>
  <si>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</si>
  <si>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</si>
  <si>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</si>
  <si>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</si>
  <si>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</si>
  <si>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</si>
  <si>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</si>
  <si>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</si>
  <si>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</si>
  <si>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</si>
  <si>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</si>
  <si>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</si>
  <si>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</si>
  <si>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</si>
  <si>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</si>
  <si>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</si>
  <si>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</si>
  <si>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</si>
  <si>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</si>
  <si>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</si>
  <si>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</si>
  <si>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</si>
  <si>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</si>
  <si>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</si>
  <si>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</si>
  <si>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</si>
  <si>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</si>
  <si>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</si>
  <si>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</si>
  <si>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</si>
  <si>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</si>
  <si>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</si>
  <si>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</si>
  <si>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</si>
  <si>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</si>
  <si>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</si>
  <si>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</si>
  <si>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</si>
  <si>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</si>
  <si>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</si>
  <si>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</si>
  <si>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</si>
  <si>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</si>
  <si>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</si>
  <si>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</si>
  <si>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</si>
  <si>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</si>
  <si>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</si>
  <si>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</si>
  <si>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</si>
  <si>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</si>
  <si>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</si>
  <si>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</si>
  <si>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</si>
  <si>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</si>
  <si>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</si>
  <si>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</si>
  <si>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</si>
  <si>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</si>
  <si>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</si>
  <si>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</si>
  <si>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</si>
  <si>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</si>
  <si>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</si>
  <si>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</si>
  <si>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</si>
  <si>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</si>
  <si>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</si>
  <si>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</si>
  <si>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</si>
  <si>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</si>
  <si>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</si>
  <si>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</si>
  <si>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</si>
  <si>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</si>
  <si>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</si>
  <si>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</si>
  <si>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</si>
  <si>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</si>
  <si>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</si>
  <si>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</si>
  <si>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</si>
  <si>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</si>
  <si>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</si>
  <si>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</si>
  <si>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</si>
  <si>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</si>
  <si>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</si>
  <si>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</si>
  <si>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</si>
  <si>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</si>
  <si>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</si>
  <si>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</si>
  <si>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</si>
  <si>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</si>
  <si>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</si>
  <si>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</si>
  <si>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</si>
  <si>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</si>
  <si>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</si>
  <si>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</si>
  <si>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</si>
  <si>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</si>
  <si>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</si>
  <si>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</si>
  <si>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</si>
  <si>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</si>
  <si>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</si>
  <si>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</si>
  <si>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</si>
  <si>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</si>
  <si>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</si>
  <si>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</si>
  <si>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</si>
  <si>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</si>
  <si>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</si>
  <si>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</si>
  <si>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</si>
  <si>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</si>
  <si>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</si>
  <si>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</si>
  <si>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</si>
  <si>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</si>
  <si>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</si>
  <si>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</si>
  <si>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</si>
  <si>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</si>
  <si>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</si>
  <si>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</si>
  <si>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</si>
  <si>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</si>
  <si>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</si>
  <si>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</si>
  <si>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</si>
  <si>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</si>
  <si>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</si>
  <si>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</si>
  <si>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</si>
  <si>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</si>
  <si>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</si>
  <si>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</si>
  <si>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</si>
  <si>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</si>
  <si>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</si>
  <si>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</si>
  <si>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</si>
  <si>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</si>
  <si>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</si>
  <si>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</si>
  <si>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</si>
  <si>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</si>
  <si>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</si>
  <si>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</si>
  <si>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</si>
  <si>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</si>
  <si>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</si>
  <si>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</si>
  <si>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</si>
  <si>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</si>
  <si>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</si>
  <si>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</si>
  <si>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</si>
  <si>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</si>
  <si>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</si>
  <si>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</si>
  <si>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</si>
  <si>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</si>
  <si>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</si>
  <si>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</si>
  <si>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</si>
  <si>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</si>
  <si>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</si>
  <si>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</si>
  <si>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</si>
  <si>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</si>
  <si>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</si>
  <si>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</si>
  <si>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</si>
  <si>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</si>
  <si>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</si>
  <si>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</si>
  <si>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</si>
  <si>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</si>
  <si>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</si>
  <si>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</si>
  <si>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</si>
  <si>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</si>
  <si>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</si>
  <si>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</si>
  <si>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</si>
  <si>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</si>
  <si>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</si>
  <si>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</si>
  <si>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</si>
  <si>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</si>
  <si>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</si>
  <si>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</si>
  <si>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</si>
  <si>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</si>
  <si>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</si>
  <si>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</si>
  <si>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</si>
  <si>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</si>
  <si>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</si>
  <si>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</si>
  <si>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</si>
  <si>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</si>
  <si>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</si>
  <si>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</si>
  <si>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</si>
  <si>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</si>
  <si>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</si>
  <si>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</si>
  <si>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</si>
  <si>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</si>
  <si>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</si>
  <si>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</si>
  <si>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</si>
  <si>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</si>
  <si>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</si>
  <si>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</si>
  <si>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</si>
  <si>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</si>
  <si>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</si>
  <si>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</si>
  <si>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</si>
  <si>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</si>
  <si>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</si>
  <si>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</si>
  <si>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</si>
  <si>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</si>
  <si>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</si>
  <si>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</si>
  <si>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</si>
  <si>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</si>
  <si>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</si>
  <si>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</si>
  <si>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</si>
  <si>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</si>
  <si>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</si>
  <si>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</si>
  <si>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</si>
  <si>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</si>
  <si>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</si>
  <si>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</si>
  <si>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</si>
  <si>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</si>
  <si>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</si>
  <si>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</si>
  <si>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</si>
  <si>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</si>
  <si>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</si>
  <si>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</si>
  <si>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</si>
  <si>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</si>
  <si>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</si>
  <si>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</si>
  <si>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</si>
  <si>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</si>
  <si>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</si>
  <si>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</si>
  <si>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</si>
  <si>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</si>
  <si>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</si>
  <si>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</si>
  <si>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</si>
  <si>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</si>
  <si>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</si>
  <si>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</si>
  <si>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</si>
  <si>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</si>
  <si>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</si>
  <si>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</si>
  <si>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</si>
  <si>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</si>
  <si>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</si>
  <si>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</si>
  <si>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</si>
  <si>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</si>
  <si>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</si>
  <si>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</si>
  <si>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</si>
  <si>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</si>
  <si>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</si>
  <si>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</si>
  <si>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</si>
  <si>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</si>
  <si>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</si>
  <si>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</si>
  <si>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</si>
  <si>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</si>
  <si>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</si>
  <si>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</si>
  <si>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</si>
  <si>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</si>
  <si>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</si>
  <si>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</si>
  <si>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</si>
  <si>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</si>
  <si>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</si>
  <si>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</si>
  <si>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</si>
  <si>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</si>
  <si>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</si>
  <si>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</si>
  <si>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</si>
  <si>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</si>
  <si>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</si>
  <si>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</si>
  <si>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</si>
  <si>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</si>
  <si>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</si>
  <si>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</si>
  <si>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</si>
  <si>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</si>
  <si>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</si>
  <si>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</si>
  <si>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</si>
  <si>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</si>
  <si>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</si>
  <si>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</si>
  <si>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</si>
  <si>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</si>
  <si>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</si>
  <si>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</si>
  <si>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</si>
  <si>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</si>
  <si>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</si>
  <si>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</si>
  <si>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</si>
  <si>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</si>
  <si>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</si>
  <si>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</si>
  <si>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</si>
  <si>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</si>
  <si>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</si>
  <si>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</si>
  <si>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</si>
  <si>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</si>
  <si>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</si>
  <si>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</si>
  <si>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</si>
  <si>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</si>
  <si>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</si>
  <si>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</si>
  <si>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</si>
  <si>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</si>
  <si>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</si>
  <si>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</si>
  <si>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</si>
  <si>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</si>
  <si>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</si>
  <si>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</si>
  <si>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</si>
  <si>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</si>
  <si>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</si>
  <si>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</si>
  <si>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</si>
  <si>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</si>
  <si>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</si>
  <si>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</si>
  <si>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</si>
  <si>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</si>
  <si>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</si>
  <si>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</si>
  <si>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</si>
  <si>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</si>
  <si>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</si>
  <si>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</si>
  <si>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</si>
  <si>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</si>
  <si>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</si>
  <si>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</si>
  <si>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</si>
  <si>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</si>
  <si>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</si>
  <si>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</si>
  <si>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</si>
  <si>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</si>
  <si>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</si>
  <si>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</si>
  <si>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</si>
  <si>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</si>
  <si>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</si>
  <si>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</si>
  <si>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</si>
  <si>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</si>
  <si>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</si>
  <si>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</si>
  <si>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</si>
  <si>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</si>
  <si>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</si>
  <si>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</si>
  <si>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</si>
  <si>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</si>
  <si>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</si>
  <si>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</si>
  <si>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</si>
  <si>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</si>
  <si>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</si>
  <si>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</si>
  <si>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</si>
  <si>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</si>
  <si>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</si>
  <si>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</si>
  <si>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</si>
  <si>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</si>
  <si>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</si>
  <si>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</si>
  <si>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</si>
  <si>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</si>
  <si>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</si>
  <si>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</si>
  <si>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</si>
  <si>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</si>
  <si>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</si>
  <si>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</si>
  <si>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</si>
  <si>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</si>
  <si>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</si>
  <si>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</si>
  <si>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</si>
  <si>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</si>
  <si>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</si>
  <si>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</si>
  <si>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</si>
  <si>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</si>
  <si>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</si>
  <si>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</si>
  <si>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</si>
  <si>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</si>
  <si>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</si>
  <si>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</si>
  <si>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</si>
  <si>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</si>
  <si>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</si>
  <si>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</si>
  <si>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</si>
  <si>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</si>
  <si>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</si>
  <si>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</si>
  <si>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</si>
  <si>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</si>
  <si>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</si>
  <si>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</si>
  <si>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</si>
  <si>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</si>
  <si>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</si>
  <si>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</si>
  <si>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</si>
  <si>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</si>
  <si>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</si>
  <si>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</si>
  <si>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</si>
  <si>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</si>
  <si>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</si>
  <si>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</si>
  <si>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</si>
  <si>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</si>
  <si>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</si>
  <si>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</si>
  <si>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</si>
  <si>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</si>
  <si>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</si>
  <si>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</si>
  <si>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</si>
  <si>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</si>
  <si>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</si>
  <si>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</si>
  <si>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</si>
  <si>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</si>
  <si>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</si>
  <si>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</si>
  <si>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</si>
  <si>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</si>
  <si>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</si>
  <si>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</si>
  <si>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</si>
  <si>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</si>
  <si>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</si>
  <si>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</si>
  <si>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</si>
  <si>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</si>
  <si>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</si>
  <si>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</si>
  <si>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</si>
  <si>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</si>
  <si>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</si>
  <si>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</si>
  <si>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</si>
  <si>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</si>
  <si>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</si>
  <si>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</si>
  <si>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</si>
  <si>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</si>
  <si>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</si>
  <si>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</si>
  <si>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</si>
  <si>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</si>
  <si>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</si>
  <si>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</si>
  <si>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</si>
  <si>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</si>
  <si>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</si>
  <si>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</si>
  <si>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</si>
  <si>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</si>
  <si>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</si>
  <si>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</si>
  <si>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</si>
  <si>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</si>
  <si>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</si>
  <si>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</si>
  <si>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</si>
  <si>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</si>
  <si>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</si>
  <si>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</si>
  <si>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</si>
  <si>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</si>
  <si>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</si>
  <si>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</si>
  <si>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</si>
  <si>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</si>
  <si>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</si>
  <si>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</si>
  <si>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</si>
  <si>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</si>
  <si>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</si>
  <si>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</si>
  <si>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</si>
  <si>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</si>
  <si>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</si>
  <si>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</si>
  <si>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</si>
  <si>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</si>
  <si>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</si>
  <si>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</si>
  <si>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</si>
  <si>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</si>
  <si>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</si>
  <si>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</si>
  <si>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</si>
  <si>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</si>
  <si>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</si>
  <si>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</si>
  <si>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</si>
  <si>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</si>
  <si>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</si>
  <si>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</si>
  <si>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</si>
  <si>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</si>
  <si>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</si>
  <si>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</si>
  <si>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</si>
  <si>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</si>
  <si>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</si>
  <si>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</si>
  <si>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</si>
  <si>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</si>
  <si>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</si>
  <si>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</si>
  <si>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</si>
  <si>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</si>
  <si>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</si>
  <si>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</si>
  <si>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</si>
  <si>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</si>
  <si>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</si>
  <si>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</si>
  <si>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</si>
  <si>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</si>
  <si>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</si>
  <si>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</si>
  <si>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</si>
  <si>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</si>
  <si>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</si>
  <si>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</si>
  <si>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</si>
  <si>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</si>
  <si>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</si>
  <si>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</si>
  <si>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</si>
  <si>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</si>
  <si>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</si>
  <si>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</si>
  <si>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</si>
  <si>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</si>
  <si>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</si>
  <si>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</si>
  <si>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</si>
  <si>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</si>
  <si>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</si>
  <si>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</si>
  <si>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</si>
  <si>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</si>
  <si>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</si>
  <si>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</si>
  <si>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</si>
  <si>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</si>
  <si>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</si>
  <si>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</si>
  <si>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</si>
  <si>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</si>
  <si>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</si>
  <si>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</si>
  <si>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</si>
  <si>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</si>
  <si>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</si>
  <si>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</si>
  <si>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</si>
  <si>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</si>
  <si>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</si>
  <si>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</si>
  <si>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</si>
  <si>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</si>
  <si>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</si>
  <si>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</si>
  <si>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</si>
  <si>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</si>
  <si>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</si>
  <si>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</si>
  <si>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</si>
  <si>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</si>
  <si>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</si>
  <si>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</si>
  <si>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</si>
  <si>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</si>
  <si>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</si>
  <si>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</si>
  <si>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</si>
  <si>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</si>
  <si>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</si>
  <si>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</si>
  <si>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</si>
  <si>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</si>
  <si>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</si>
  <si>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</si>
  <si>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</si>
  <si>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</si>
  <si>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</si>
  <si>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</si>
  <si>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</si>
  <si>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</si>
  <si>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</si>
  <si>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</si>
  <si>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</si>
  <si>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</si>
  <si>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</si>
  <si>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</si>
  <si>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</si>
  <si>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</si>
  <si>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</si>
  <si>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</si>
  <si>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</si>
  <si>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</si>
  <si>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</si>
  <si>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</si>
  <si>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</si>
  <si>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</si>
  <si>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</si>
  <si>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</si>
  <si>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</si>
  <si>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</si>
  <si>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</si>
  <si>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</si>
  <si>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</si>
  <si>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</si>
  <si>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</si>
  <si>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</si>
  <si>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</si>
  <si>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</si>
  <si>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</si>
  <si>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</si>
  <si>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</si>
  <si>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</si>
  <si>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</si>
  <si>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</si>
  <si>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</si>
  <si>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</si>
  <si>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</si>
  <si>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</si>
  <si>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</si>
  <si>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</si>
  <si>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</si>
  <si>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</si>
  <si>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</si>
  <si>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</si>
  <si>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</si>
  <si>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</si>
  <si>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</si>
  <si>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</si>
  <si>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</si>
  <si>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</si>
  <si>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</si>
  <si>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</si>
  <si>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</si>
  <si>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</si>
  <si>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</si>
  <si>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</si>
  <si>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</si>
  <si>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</si>
  <si>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</si>
  <si>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</si>
  <si>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</si>
  <si>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</si>
  <si>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</si>
  <si>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</si>
  <si>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</si>
  <si>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</si>
  <si>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</si>
  <si>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</si>
  <si>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</si>
  <si>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</si>
  <si>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</si>
  <si>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</si>
  <si>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</si>
  <si>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</si>
  <si>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</si>
  <si>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</si>
  <si>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</si>
  <si>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</si>
  <si>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</si>
  <si>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</si>
  <si>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</si>
  <si>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</si>
  <si>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</si>
  <si>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</si>
  <si>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</si>
  <si>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</si>
  <si>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</si>
  <si>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</si>
  <si>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</si>
  <si>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</si>
  <si>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</si>
  <si>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</si>
  <si>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</si>
  <si>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</si>
  <si>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</si>
  <si>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</si>
  <si>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</si>
  <si>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</si>
  <si>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</si>
  <si>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</si>
  <si>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</si>
  <si>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</si>
  <si>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</si>
  <si>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</si>
  <si>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</si>
  <si>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</si>
  <si>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</si>
  <si>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</si>
  <si>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</si>
  <si>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</si>
  <si>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</si>
  <si>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</si>
  <si>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</si>
  <si>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</si>
  <si>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</si>
  <si>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</si>
  <si>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</si>
  <si>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</si>
  <si>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</si>
  <si>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</si>
  <si>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</si>
  <si>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</si>
  <si>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</si>
  <si>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</si>
  <si>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</si>
  <si>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</si>
  <si>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</si>
  <si>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</si>
  <si>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</si>
  <si>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</si>
  <si>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</si>
  <si>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</si>
  <si>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</si>
  <si>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</si>
  <si>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</si>
  <si>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</si>
  <si>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</si>
  <si>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</si>
  <si>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</si>
  <si>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</si>
  <si>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</si>
  <si>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</si>
  <si>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</si>
  <si>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</si>
  <si>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</si>
  <si>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</si>
  <si>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</si>
  <si>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</si>
  <si>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</si>
  <si>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</si>
  <si>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</si>
  <si>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</si>
  <si>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</si>
  <si>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</si>
  <si>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</si>
  <si>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</si>
  <si>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</si>
  <si>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</si>
  <si>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</si>
  <si>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</si>
  <si>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</si>
  <si>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</si>
  <si>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</si>
  <si>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</si>
  <si>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</si>
  <si>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</si>
  <si>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</si>
  <si>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</si>
  <si>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</si>
  <si>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</si>
  <si>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</si>
  <si>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</si>
  <si>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</si>
  <si>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</si>
  <si>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</si>
  <si>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</si>
  <si>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</si>
  <si>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</si>
  <si>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</si>
  <si>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</si>
  <si>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</si>
  <si>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</si>
  <si>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</si>
  <si>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</si>
  <si>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</si>
  <si>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</si>
  <si>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</si>
  <si>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</si>
  <si>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</si>
  <si>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</si>
  <si>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</si>
  <si>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</si>
  <si>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</si>
  <si>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</si>
  <si>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</si>
  <si>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</si>
  <si>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</si>
  <si>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</si>
  <si>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</si>
  <si>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</si>
  <si>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</si>
  <si>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</si>
  <si>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</si>
  <si>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</si>
  <si>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</si>
  <si>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</si>
  <si>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</si>
  <si>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</si>
  <si>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</si>
  <si>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</si>
  <si>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</si>
  <si>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</si>
  <si>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</si>
  <si>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</si>
  <si>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</si>
  <si>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</si>
  <si>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</si>
  <si>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</si>
  <si>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</si>
  <si>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</si>
  <si>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</si>
  <si>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</si>
  <si>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</si>
  <si>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</si>
  <si>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</si>
  <si>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</si>
  <si>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</si>
  <si>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</si>
  <si>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</si>
  <si>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</si>
  <si>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</si>
  <si>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</si>
  <si>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</si>
  <si>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</si>
  <si>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</si>
  <si>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</si>
  <si>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</si>
  <si>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</si>
  <si>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</si>
  <si>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</si>
  <si>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</si>
  <si>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</si>
  <si>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</si>
  <si>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</si>
  <si>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</si>
  <si>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</si>
  <si>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</si>
  <si>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</si>
  <si>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</si>
  <si>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</si>
  <si>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</si>
  <si>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</si>
  <si>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</si>
  <si>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</si>
  <si>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</si>
  <si>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</si>
  <si>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</si>
  <si>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</si>
  <si>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</si>
  <si>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</si>
  <si>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</si>
  <si>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</si>
  <si>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</si>
  <si>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</si>
  <si>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</si>
  <si>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</si>
  <si>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</si>
  <si>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</si>
  <si>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</si>
  <si>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</si>
  <si>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</si>
  <si>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</si>
  <si>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</si>
  <si>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</si>
  <si>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</si>
  <si>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</si>
  <si>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</si>
  <si>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</si>
  <si>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</si>
  <si>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</si>
  <si>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</si>
  <si>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</si>
  <si>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</si>
  <si>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</si>
  <si>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</si>
  <si>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</si>
  <si>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</si>
  <si>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</si>
  <si>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</si>
  <si>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</si>
  <si>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</si>
  <si>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</si>
  <si>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</si>
  <si>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</si>
  <si>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</si>
  <si>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</si>
  <si>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</si>
  <si>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</si>
  <si>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</si>
  <si>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</si>
  <si>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</si>
  <si>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</si>
  <si>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</si>
  <si>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</si>
  <si>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</si>
  <si>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</si>
  <si>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</si>
  <si>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</si>
  <si>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</si>
  <si>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</si>
  <si>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</si>
  <si>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</si>
  <si>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</si>
  <si>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</si>
  <si>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</si>
  <si>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</si>
  <si>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</si>
  <si>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</si>
  <si>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</si>
  <si>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</si>
  <si>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</si>
  <si>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</si>
  <si>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</si>
  <si>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</si>
  <si>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</si>
  <si>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</si>
  <si>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</si>
  <si>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</si>
  <si>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</si>
  <si>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</si>
  <si>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</si>
  <si>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</si>
  <si>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</si>
  <si>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</si>
  <si>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</si>
  <si>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</si>
  <si>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</si>
  <si>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</si>
  <si>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</si>
  <si>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</si>
  <si>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</si>
  <si>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</si>
  <si>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</si>
  <si>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</si>
  <si>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</si>
  <si>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</si>
  <si>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</si>
  <si>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</si>
  <si>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</si>
  <si>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</si>
  <si>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</si>
  <si>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</si>
  <si>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</si>
  <si>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</si>
  <si>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</si>
  <si>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</si>
  <si>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</si>
  <si>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</si>
  <si>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</si>
  <si>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</si>
  <si>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</si>
  <si>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</si>
  <si>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</si>
  <si>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</si>
  <si>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</si>
  <si>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</si>
  <si>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</si>
  <si>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</si>
  <si>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</si>
  <si>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</si>
  <si>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</si>
  <si>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</si>
  <si>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</si>
  <si>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</si>
  <si>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</si>
  <si>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</si>
  <si>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</si>
  <si>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</si>
  <si>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</si>
  <si>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</si>
  <si>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</si>
  <si>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</si>
  <si>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</si>
  <si>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</si>
  <si>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</si>
  <si>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</si>
  <si>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</si>
  <si>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</si>
  <si>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</si>
  <si>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</si>
  <si>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</si>
  <si>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</si>
  <si>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</si>
  <si>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</si>
  <si>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</si>
  <si>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</si>
  <si>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</si>
  <si>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</si>
  <si>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</si>
  <si>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</si>
  <si>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</si>
  <si>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</si>
  <si>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</si>
  <si>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</si>
  <si>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</si>
  <si>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</si>
  <si>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</si>
  <si>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</si>
  <si>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</si>
  <si>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</si>
  <si>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</si>
  <si>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</si>
  <si>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</si>
  <si>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</si>
  <si>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</si>
  <si>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</si>
  <si>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</si>
  <si>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</si>
  <si>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</si>
  <si>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</si>
  <si>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</si>
  <si>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</si>
  <si>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</si>
  <si>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</si>
  <si>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</si>
  <si>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</si>
  <si>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</si>
  <si>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</si>
  <si>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</si>
  <si>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</si>
  <si>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</si>
  <si>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</si>
  <si>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</si>
  <si>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</si>
  <si>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</si>
  <si>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</si>
  <si>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</si>
  <si>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</si>
  <si>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</si>
  <si>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</si>
  <si>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</si>
  <si>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</si>
  <si>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</si>
  <si>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</si>
  <si>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</si>
  <si>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</si>
  <si>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</si>
  <si>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</si>
  <si>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</si>
  <si>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</si>
  <si>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</si>
  <si>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</si>
  <si>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</si>
  <si>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</si>
  <si>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</si>
  <si>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</si>
  <si>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</si>
  <si>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</si>
  <si>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</si>
  <si>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</si>
  <si>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</si>
  <si>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</si>
  <si>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</si>
  <si>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</si>
  <si>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</si>
  <si>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</si>
  <si>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</si>
  <si>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</si>
  <si>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</si>
  <si>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</si>
  <si>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</si>
  <si>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</si>
  <si>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</si>
  <si>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</si>
  <si>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</si>
  <si>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</si>
  <si>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</si>
  <si>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</si>
  <si>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</si>
  <si>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</si>
  <si>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</si>
  <si>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</si>
  <si>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</si>
  <si>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</si>
  <si>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</si>
  <si>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</si>
  <si>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</si>
  <si>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</si>
  <si>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</si>
  <si>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</si>
  <si>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</si>
  <si>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</si>
  <si>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</si>
  <si>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</si>
  <si>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</si>
  <si>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</si>
  <si>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</si>
  <si>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</si>
  <si>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</si>
  <si>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</si>
  <si>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</si>
  <si>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</si>
  <si>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</si>
  <si>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</si>
  <si>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</si>
  <si>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</si>
  <si>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</si>
  <si>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</si>
  <si>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</si>
  <si>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</si>
  <si>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</si>
  <si>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</si>
  <si>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</si>
  <si>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</si>
  <si>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</si>
  <si>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</si>
  <si>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</si>
  <si>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</si>
  <si>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</si>
  <si>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</si>
  <si>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</si>
  <si>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</si>
  <si>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</si>
  <si>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</si>
  <si>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</si>
  <si>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</si>
  <si>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</si>
  <si>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</si>
  <si>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</si>
  <si>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</si>
  <si>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</si>
  <si>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</si>
  <si>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</si>
  <si>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</si>
  <si>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</si>
  <si>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</si>
  <si>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</si>
  <si>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</si>
  <si>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</si>
  <si>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</si>
  <si>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</si>
  <si>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</si>
  <si>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</si>
  <si>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</si>
  <si>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</si>
  <si>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</si>
  <si>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</si>
  <si>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</si>
  <si>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</si>
  <si>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</si>
  <si>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</si>
  <si>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</si>
  <si>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</si>
  <si>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</si>
  <si>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</si>
  <si>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</si>
  <si>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</si>
  <si>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</si>
  <si>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</si>
  <si>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</si>
  <si>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</si>
  <si>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</si>
  <si>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</si>
  <si>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</si>
  <si>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</si>
  <si>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</si>
  <si>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</si>
  <si>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</si>
  <si>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</si>
  <si>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</si>
  <si>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</si>
  <si>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</si>
  <si>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</si>
  <si>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</si>
  <si>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</si>
  <si>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</si>
  <si>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</si>
  <si>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</si>
  <si>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</si>
  <si>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</si>
  <si>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</si>
  <si>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</si>
  <si>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</si>
  <si>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</si>
  <si>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</si>
  <si>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</si>
  <si>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</si>
  <si>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</si>
  <si>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</si>
  <si>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</si>
  <si>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</si>
  <si>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</si>
  <si>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</si>
  <si>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</si>
  <si>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</si>
  <si>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</si>
  <si>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</si>
  <si>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</si>
  <si>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</si>
  <si>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</si>
  <si>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</si>
  <si>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</si>
  <si>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</si>
  <si>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</si>
  <si>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</si>
  <si>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</si>
  <si>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</si>
  <si>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</si>
  <si>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</si>
  <si>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</si>
  <si>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</si>
  <si>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</si>
  <si>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</si>
  <si>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</si>
  <si>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</si>
  <si>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</si>
  <si>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</si>
  <si>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</si>
  <si>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</si>
  <si>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</si>
  <si>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</si>
  <si>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</si>
  <si>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</si>
  <si>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</si>
  <si>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</si>
  <si>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</si>
  <si>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</si>
  <si>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</si>
  <si>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</si>
  <si>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</si>
  <si>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</si>
  <si>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</si>
  <si>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</si>
  <si>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</si>
  <si>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</si>
  <si>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</si>
  <si>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</si>
  <si>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</si>
  <si>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</si>
  <si>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</si>
  <si>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</si>
  <si>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</si>
  <si>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</si>
  <si>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</si>
  <si>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</si>
  <si>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</si>
  <si>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</si>
  <si>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</si>
  <si>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</si>
  <si>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</si>
  <si>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</si>
  <si>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</si>
  <si>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</si>
  <si>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</si>
  <si>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</si>
  <si>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</si>
  <si>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</si>
  <si>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</si>
  <si>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</si>
  <si>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</si>
  <si>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</si>
  <si>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</si>
  <si>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</si>
  <si>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</si>
  <si>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</si>
  <si>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</si>
  <si>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</si>
  <si>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</si>
  <si>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</si>
  <si>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</si>
  <si>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</si>
  <si>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</si>
  <si>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</si>
  <si>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</si>
  <si>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</si>
  <si>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</si>
  <si>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</si>
  <si>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</si>
  <si>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</si>
  <si>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</si>
  <si>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</si>
  <si>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</si>
  <si>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</si>
  <si>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</si>
  <si>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</si>
  <si>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</si>
  <si>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</si>
  <si>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</si>
  <si>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</si>
  <si>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</si>
  <si>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</si>
  <si>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</si>
  <si>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</si>
  <si>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</si>
  <si>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</si>
  <si>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</si>
  <si>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</si>
  <si>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</si>
  <si>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</si>
  <si>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</si>
  <si>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</si>
  <si>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</si>
  <si>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</si>
  <si>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</si>
  <si>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</si>
  <si>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</si>
  <si>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</si>
  <si>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</si>
  <si>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</si>
  <si>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</si>
  <si>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</si>
  <si>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</si>
  <si>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</si>
  <si>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</si>
  <si>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</si>
  <si>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</si>
  <si>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</si>
  <si>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</si>
  <si>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</si>
  <si>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</si>
  <si>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</si>
  <si>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</si>
  <si>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</si>
  <si>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</si>
  <si>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</si>
  <si>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</si>
  <si>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</si>
  <si>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</si>
  <si>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</si>
  <si>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</si>
  <si>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</si>
  <si>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</si>
  <si>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</si>
  <si>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</si>
  <si>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</si>
  <si>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</si>
  <si>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</si>
  <si>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</si>
  <si>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</si>
  <si>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</si>
  <si>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</si>
  <si>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</si>
  <si>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</si>
  <si>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</si>
  <si>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</si>
  <si>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</si>
  <si>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</si>
  <si>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</si>
  <si>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</si>
  <si>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</si>
  <si>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</si>
  <si>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</si>
  <si>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</si>
  <si>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</si>
  <si>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</si>
  <si>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</si>
  <si>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</si>
  <si>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</si>
  <si>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</si>
  <si>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</si>
  <si>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</si>
  <si>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</si>
  <si>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</si>
  <si>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</si>
  <si>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</si>
  <si>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</si>
  <si>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</si>
  <si>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</si>
  <si>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</si>
  <si>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</si>
  <si>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</si>
  <si>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</si>
  <si>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</si>
  <si>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</si>
  <si>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</si>
  <si>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</si>
  <si>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</si>
  <si>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</si>
  <si>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</si>
  <si>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</si>
  <si>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</si>
  <si>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</si>
  <si>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</si>
  <si>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</si>
  <si>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</si>
  <si>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</si>
  <si>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</si>
  <si>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</si>
  <si>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</si>
  <si>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</si>
  <si>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</si>
  <si>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</si>
  <si>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</si>
  <si>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</si>
  <si>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</si>
  <si>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</si>
  <si>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</si>
  <si>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</si>
  <si>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</si>
  <si>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</si>
  <si>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</si>
  <si>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</si>
  <si>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</si>
  <si>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</si>
  <si>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</si>
  <si>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</si>
  <si>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</si>
  <si>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</si>
  <si>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</si>
  <si>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</si>
  <si>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</si>
  <si>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</si>
  <si>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</si>
  <si>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</si>
  <si>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</si>
  <si>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</si>
  <si>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</si>
  <si>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</si>
  <si>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</si>
  <si>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</si>
  <si>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</si>
  <si>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</si>
  <si>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</si>
  <si>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</si>
  <si>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</si>
  <si>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</si>
  <si>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</si>
  <si>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</si>
  <si>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</si>
  <si>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</si>
  <si>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</si>
  <si>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</si>
  <si>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</si>
  <si>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</si>
  <si>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</si>
  <si>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</si>
  <si>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</si>
  <si>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</si>
  <si>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</si>
  <si>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</si>
  <si>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</si>
  <si>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</si>
  <si>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</si>
  <si>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</si>
  <si>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</si>
  <si>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</si>
  <si>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</si>
  <si>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</si>
  <si>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</si>
  <si>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</si>
  <si>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</si>
  <si>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</si>
  <si>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</si>
  <si>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</si>
  <si>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</si>
  <si>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</si>
  <si>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</si>
  <si>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</si>
  <si>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</si>
  <si>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</si>
  <si>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</si>
  <si>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</si>
  <si>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</si>
  <si>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</si>
  <si>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</si>
  <si>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</si>
  <si>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</si>
  <si>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</si>
  <si>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</si>
  <si>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</si>
  <si>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</si>
  <si>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</si>
  <si>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</si>
  <si>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</si>
  <si>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</si>
  <si>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</si>
  <si>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</si>
  <si>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</si>
  <si>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</si>
  <si>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</si>
  <si>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</si>
  <si>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</si>
  <si>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</si>
  <si>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</si>
  <si>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</si>
  <si>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</si>
  <si>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</si>
  <si>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</si>
  <si>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</si>
  <si>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</si>
  <si>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</si>
  <si>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</si>
  <si>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</si>
  <si>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</si>
  <si>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</si>
  <si>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</si>
  <si>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</si>
  <si>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</si>
  <si>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</si>
  <si>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</si>
  <si>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</si>
  <si>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</si>
  <si>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</si>
  <si>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</si>
  <si>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</si>
  <si>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</si>
  <si>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</si>
  <si>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</si>
  <si>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</si>
  <si>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</si>
  <si>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</si>
  <si>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</si>
  <si>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</si>
  <si>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</si>
  <si>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</si>
  <si>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</si>
  <si>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</si>
  <si>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</si>
  <si>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</si>
  <si>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</si>
  <si>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</si>
  <si>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</si>
  <si>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</si>
  <si>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</si>
  <si>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</si>
  <si>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</si>
  <si>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</si>
  <si>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</si>
  <si>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</si>
  <si>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</si>
  <si>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</si>
  <si>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</si>
  <si>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</si>
  <si>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</si>
  <si>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</si>
  <si>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</si>
  <si>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</si>
  <si>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</si>
  <si>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</si>
  <si>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</si>
  <si>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</si>
  <si>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</si>
  <si>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</si>
  <si>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</si>
  <si>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</si>
  <si>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</si>
  <si>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</si>
  <si>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</si>
  <si>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</si>
  <si>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</si>
  <si>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</si>
  <si>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</si>
  <si>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</si>
  <si>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</si>
  <si>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</si>
  <si>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</si>
  <si>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</si>
  <si>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</si>
  <si>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</si>
  <si>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</si>
  <si>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</si>
  <si>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</si>
  <si>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</si>
  <si>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</si>
  <si>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</si>
  <si>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</si>
  <si>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</si>
  <si>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</si>
  <si>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</si>
  <si>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</si>
  <si>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</si>
  <si>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</si>
  <si>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</si>
  <si>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</si>
  <si>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</si>
  <si>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</si>
  <si>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</si>
  <si>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</si>
  <si>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</si>
  <si>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</si>
  <si>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</si>
  <si>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</si>
  <si>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</si>
  <si>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</si>
  <si>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</si>
  <si>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</si>
  <si>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</si>
  <si>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</si>
  <si>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</si>
  <si>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</si>
  <si>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</si>
  <si>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</si>
  <si>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</si>
  <si>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</si>
  <si>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</si>
  <si>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</si>
  <si>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</si>
  <si>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</si>
  <si>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</si>
  <si>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</si>
  <si>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</si>
  <si>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</si>
  <si>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</si>
  <si>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</si>
  <si>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</si>
  <si>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</si>
  <si>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</si>
  <si>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</si>
  <si>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</si>
  <si>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</si>
  <si>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</si>
  <si>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</si>
  <si>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</si>
  <si>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</si>
  <si>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</si>
  <si>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</si>
  <si>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</si>
  <si>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</si>
  <si>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</si>
  <si>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</si>
  <si>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</si>
  <si>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</si>
  <si>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</si>
  <si>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</si>
  <si>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</si>
  <si>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</si>
  <si>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</si>
  <si>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</si>
  <si>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</si>
  <si>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</si>
  <si>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</si>
  <si>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</si>
  <si>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</si>
  <si>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</si>
  <si>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</si>
  <si>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</si>
  <si>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</si>
  <si>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</si>
  <si>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</si>
  <si>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</si>
  <si>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</si>
  <si>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</si>
  <si>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</si>
  <si>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</si>
  <si>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</si>
  <si>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</si>
  <si>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</si>
  <si>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</si>
  <si>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</si>
  <si>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</si>
  <si>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</si>
  <si>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</si>
  <si>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</si>
  <si>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</si>
  <si>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</si>
  <si>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</si>
  <si>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</si>
  <si>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</si>
  <si>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</si>
  <si>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</si>
  <si>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</si>
  <si>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</si>
  <si>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</si>
  <si>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</si>
  <si>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</si>
  <si>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</si>
  <si>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</si>
  <si>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</si>
  <si>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</si>
  <si>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</si>
  <si>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</si>
  <si>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</si>
  <si>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</si>
  <si>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</si>
  <si>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</si>
  <si>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</si>
  <si>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</si>
  <si>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</si>
  <si>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</si>
  <si>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</si>
  <si>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</si>
  <si>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</si>
  <si>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</si>
  <si>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</si>
  <si>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</si>
  <si>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</si>
  <si>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</si>
  <si>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</si>
  <si>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</si>
  <si>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</si>
  <si>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</si>
  <si>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</si>
  <si>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</si>
  <si>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</si>
  <si>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</si>
  <si>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</si>
  <si>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</si>
  <si>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</si>
  <si>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</si>
  <si>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</si>
  <si>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</si>
  <si>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</si>
  <si>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</si>
  <si>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</si>
  <si>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</si>
  <si>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</si>
  <si>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</si>
  <si>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</si>
  <si>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</si>
  <si>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</si>
  <si>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</si>
  <si>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</si>
  <si>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</si>
  <si>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</si>
  <si>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</si>
  <si>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</si>
  <si>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</si>
  <si>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</si>
  <si>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</si>
  <si>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</si>
  <si>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</si>
  <si>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</si>
  <si>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</si>
  <si>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</si>
  <si>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</si>
  <si>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</si>
  <si>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</si>
  <si>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</si>
  <si>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</si>
  <si>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</si>
  <si>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</si>
  <si>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</si>
  <si>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</si>
  <si>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</si>
  <si>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</si>
  <si>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</si>
  <si>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</si>
  <si>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</si>
  <si>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</si>
  <si>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</si>
  <si>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</si>
  <si>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</si>
  <si>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</si>
  <si>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</si>
  <si>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</si>
  <si>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</si>
  <si>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</si>
  <si>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</si>
  <si>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</si>
  <si>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</si>
  <si>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</si>
  <si>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</si>
  <si>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</si>
  <si>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</si>
  <si>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</si>
  <si>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</si>
  <si>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</si>
  <si>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</si>
  <si>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</si>
  <si>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</si>
  <si>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</si>
  <si>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</si>
  <si>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</si>
  <si>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</si>
  <si>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</si>
  <si>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</si>
  <si>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</si>
  <si>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</si>
  <si>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</si>
  <si>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</si>
  <si>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</si>
  <si>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</si>
  <si>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</si>
  <si>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</si>
  <si>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</si>
  <si>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</si>
  <si>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</si>
  <si>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</si>
  <si>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</si>
  <si>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</si>
  <si>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</si>
  <si>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</si>
  <si>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</si>
  <si>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</si>
  <si>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</si>
  <si>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</si>
  <si>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</si>
  <si>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</si>
  <si>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</si>
  <si>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</si>
  <si>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</si>
  <si>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</si>
  <si>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</si>
  <si>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</si>
  <si>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</si>
  <si>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</si>
  <si>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</si>
  <si>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</si>
  <si>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</si>
  <si>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</si>
  <si>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</si>
  <si>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</si>
  <si>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</si>
  <si>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</si>
  <si>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</si>
  <si>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</si>
  <si>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</si>
  <si>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</si>
  <si>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</si>
  <si>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</si>
  <si>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</si>
  <si>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</si>
  <si>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</si>
  <si>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</si>
  <si>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</si>
  <si>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</si>
  <si>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</si>
  <si>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</si>
  <si>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</si>
  <si>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</si>
  <si>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</si>
  <si>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</si>
  <si>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</si>
  <si>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</si>
  <si>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</si>
  <si>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</si>
  <si>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</si>
  <si>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</si>
  <si>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</si>
  <si>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</si>
  <si>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</si>
  <si>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</si>
  <si>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</si>
  <si>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</si>
  <si>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</si>
  <si>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</si>
  <si>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</si>
  <si>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</si>
  <si>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</si>
  <si>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</si>
  <si>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</si>
  <si>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</si>
  <si>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</si>
  <si>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</si>
  <si>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</si>
  <si>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</si>
  <si>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</si>
  <si>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</si>
  <si>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</si>
  <si>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</si>
  <si>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</si>
  <si>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</si>
  <si>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</si>
  <si>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</si>
  <si>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</si>
  <si>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</si>
  <si>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</si>
  <si>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</si>
  <si>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</si>
  <si>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</si>
  <si>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</si>
  <si>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</si>
  <si>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</si>
  <si>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</si>
  <si>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</si>
  <si>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</si>
  <si>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</si>
  <si>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</si>
  <si>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</si>
  <si>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</si>
  <si>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</si>
  <si>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</si>
  <si>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</si>
  <si>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</si>
  <si>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</si>
  <si>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</si>
  <si>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</si>
  <si>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</si>
  <si>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</si>
  <si>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</si>
  <si>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</si>
  <si>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</si>
  <si>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</si>
  <si>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</si>
  <si>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</si>
  <si>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</si>
  <si>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</si>
  <si>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</si>
  <si>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</si>
  <si>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</si>
  <si>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</si>
  <si>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</si>
  <si>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</si>
  <si>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</si>
  <si>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</si>
  <si>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</si>
  <si>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</si>
  <si>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</si>
  <si>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</si>
  <si>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</si>
  <si>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</si>
  <si>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</si>
  <si>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</si>
  <si>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</si>
  <si>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</si>
  <si>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</si>
  <si>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</si>
  <si>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</si>
  <si>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</si>
  <si>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</si>
  <si>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</si>
  <si>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</si>
  <si>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</si>
  <si>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</si>
  <si>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</si>
  <si>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</si>
  <si>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</si>
  <si>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</si>
  <si>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</si>
  <si>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</si>
  <si>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</si>
  <si>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</si>
  <si>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</si>
  <si>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</si>
  <si>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</si>
  <si>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</si>
  <si>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</si>
  <si>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</si>
  <si>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</si>
  <si>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</si>
  <si>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</si>
  <si>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</si>
  <si>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</si>
  <si>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</si>
  <si>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</si>
  <si>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</si>
  <si>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</si>
  <si>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</si>
  <si>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</si>
  <si>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</si>
  <si>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</si>
  <si>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</si>
  <si>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</si>
  <si>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</si>
  <si>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</si>
  <si>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</si>
  <si>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</si>
  <si>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</si>
  <si>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</si>
  <si>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</si>
  <si>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</si>
  <si>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</si>
  <si>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</si>
  <si>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</si>
  <si>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</si>
  <si>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</si>
  <si>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</si>
  <si>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</si>
  <si>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</si>
  <si>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</si>
  <si>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</si>
  <si>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</si>
  <si>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</si>
  <si>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</si>
  <si>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</si>
  <si>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</si>
  <si>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</si>
  <si>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</si>
  <si>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</si>
  <si>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</si>
  <si>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</si>
  <si>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</si>
  <si>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</si>
  <si>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</si>
  <si>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</si>
  <si>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</si>
  <si>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</si>
  <si>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</si>
  <si>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</si>
  <si>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</si>
  <si>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</si>
  <si>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</si>
  <si>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</si>
  <si>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</si>
  <si>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</si>
  <si>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</si>
  <si>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</si>
  <si>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</si>
  <si>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</si>
  <si>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</si>
  <si>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</si>
  <si>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</si>
  <si>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</si>
  <si>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</si>
  <si>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</si>
  <si>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</si>
  <si>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</si>
  <si>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</si>
  <si>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</si>
  <si>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</si>
  <si>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</si>
  <si>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</si>
  <si>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</si>
  <si>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</si>
  <si>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</si>
  <si>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</si>
  <si>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</si>
  <si>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</si>
  <si>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</si>
  <si>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</si>
  <si>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</si>
  <si>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</si>
  <si>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</si>
  <si>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</si>
  <si>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</si>
  <si>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</si>
  <si>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</si>
  <si>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</si>
  <si>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</si>
  <si>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</si>
  <si>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</si>
  <si>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</si>
  <si>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</si>
  <si>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</si>
  <si>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</si>
  <si>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</si>
  <si>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</si>
  <si>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</si>
  <si>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</si>
  <si>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</si>
  <si>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</si>
  <si>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</si>
  <si>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</si>
  <si>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</si>
  <si>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</si>
  <si>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</si>
  <si>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</si>
  <si>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</si>
  <si>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</si>
  <si>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</si>
  <si>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</si>
  <si>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</si>
  <si>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</si>
  <si>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</si>
  <si>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</si>
  <si>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</si>
  <si>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</si>
  <si>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</si>
  <si>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</si>
  <si>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</si>
  <si>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</si>
  <si>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</si>
  <si>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</si>
  <si>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</si>
  <si>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</si>
  <si>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</si>
  <si>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</si>
  <si>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</si>
  <si>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</si>
  <si>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</si>
  <si>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</si>
  <si>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</si>
  <si>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</si>
  <si>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</si>
  <si>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</si>
  <si>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</si>
  <si>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</si>
  <si>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</si>
  <si>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</si>
  <si>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</si>
  <si>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</si>
  <si>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</si>
  <si>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</si>
  <si>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</si>
  <si>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</si>
  <si>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</si>
  <si>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</si>
  <si>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</si>
  <si>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</si>
  <si>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</si>
  <si>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</si>
  <si>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</si>
  <si>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</si>
  <si>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</si>
  <si>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</si>
  <si>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</si>
  <si>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</si>
  <si>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</si>
  <si>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</si>
  <si>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</si>
  <si>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</si>
  <si>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</si>
  <si>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</si>
  <si>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</si>
  <si>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</si>
  <si>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</si>
  <si>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</si>
  <si>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</si>
  <si>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</si>
  <si>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</si>
  <si>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</si>
  <si>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</si>
  <si>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</si>
  <si>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</si>
  <si>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</si>
  <si>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</si>
  <si>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</si>
  <si>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</si>
  <si>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</si>
  <si>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</si>
  <si>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</si>
  <si>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</si>
  <si>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</si>
  <si>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</si>
  <si>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</si>
  <si>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</si>
  <si>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</si>
  <si>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</si>
  <si>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</si>
  <si>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</si>
  <si>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</si>
  <si>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</si>
  <si>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</si>
  <si>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</si>
  <si>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</si>
  <si>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</si>
  <si>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</si>
  <si>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</si>
  <si>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</si>
  <si>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</si>
  <si>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</si>
  <si>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</si>
  <si>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</si>
  <si>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</si>
  <si>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</si>
  <si>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</si>
  <si>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</si>
  <si>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</si>
  <si>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</si>
  <si>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</si>
  <si>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</si>
  <si>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</si>
  <si>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</si>
  <si>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</si>
  <si>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</si>
  <si>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</si>
  <si>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</si>
  <si>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</si>
  <si>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</si>
  <si>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</si>
  <si>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</si>
  <si>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</si>
  <si>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</si>
  <si>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</si>
  <si>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</si>
  <si>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</si>
  <si>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</si>
  <si>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</si>
  <si>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</si>
  <si>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</si>
  <si>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</si>
  <si>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</si>
  <si>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</si>
  <si>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</si>
  <si>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</si>
  <si>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</si>
  <si>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</si>
  <si>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</si>
  <si>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</si>
  <si>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</si>
  <si>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</si>
  <si>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</si>
  <si>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</si>
  <si>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</si>
  <si>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</si>
  <si>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</si>
  <si>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</si>
  <si>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</si>
  <si>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</si>
  <si>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</si>
  <si>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</si>
  <si>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</si>
  <si>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</si>
  <si>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</si>
  <si>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</si>
  <si>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</si>
  <si>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</si>
  <si>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</si>
  <si>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</si>
  <si>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</si>
  <si>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</si>
  <si>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</si>
  <si>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</si>
  <si>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</si>
  <si>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</si>
  <si>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</si>
  <si>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</si>
  <si>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</si>
  <si>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</si>
  <si>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</si>
  <si>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</si>
  <si>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</si>
  <si>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</si>
  <si>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</si>
  <si>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</si>
  <si>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</si>
  <si>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</si>
  <si>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</si>
  <si>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</si>
  <si>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</si>
  <si>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</si>
  <si>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</si>
  <si>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</si>
  <si>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</si>
  <si>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</si>
  <si>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</si>
  <si>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</si>
  <si>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</si>
  <si>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</si>
  <si>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</si>
  <si>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</si>
  <si>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</si>
  <si>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</si>
  <si>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</si>
  <si>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</si>
  <si>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</si>
  <si>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</si>
  <si>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</si>
  <si>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</si>
  <si>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</si>
  <si>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</si>
  <si>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</si>
  <si>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</si>
  <si>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</si>
  <si>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</si>
  <si>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</si>
  <si>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</si>
  <si>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</si>
  <si>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</si>
  <si>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</si>
  <si>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</si>
  <si>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</si>
  <si>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</si>
  <si>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</si>
  <si>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</si>
  <si>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</si>
  <si>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</si>
  <si>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</si>
  <si>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</si>
  <si>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</si>
  <si>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</si>
  <si>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</si>
  <si>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</si>
  <si>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</si>
  <si>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</si>
  <si>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</si>
  <si>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</si>
  <si>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</si>
  <si>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</si>
  <si>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</si>
  <si>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</si>
  <si>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</si>
  <si>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</si>
  <si>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</si>
  <si>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</si>
  <si>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</si>
  <si>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</si>
  <si>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</si>
  <si>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</si>
  <si>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</si>
  <si>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</si>
  <si>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</si>
  <si>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</si>
  <si>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</si>
  <si>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</si>
  <si>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</si>
  <si>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</si>
  <si>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</si>
  <si>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</si>
  <si>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</si>
  <si>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</si>
  <si>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</si>
  <si>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</si>
  <si>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</si>
  <si>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</si>
  <si>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</si>
  <si>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</si>
  <si>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</si>
  <si>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</si>
  <si>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</si>
  <si>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</si>
  <si>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</si>
  <si>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</si>
  <si>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</si>
  <si>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</si>
  <si>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</si>
  <si>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</si>
  <si>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</si>
  <si>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</si>
  <si>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</si>
  <si>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</si>
  <si>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</si>
  <si>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</si>
  <si>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</si>
  <si>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</si>
  <si>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</si>
  <si>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</si>
  <si>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</si>
  <si>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</si>
  <si>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</si>
  <si>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</si>
  <si>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</si>
  <si>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</si>
  <si>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</si>
  <si>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</si>
  <si>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</si>
  <si>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</si>
  <si>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</si>
  <si>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</si>
  <si>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</si>
  <si>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</si>
  <si>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</si>
  <si>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</si>
  <si>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</si>
  <si>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</si>
  <si>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</si>
  <si>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</si>
  <si>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</si>
  <si>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</si>
  <si>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</si>
  <si>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</si>
  <si>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</si>
  <si>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</si>
  <si>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</si>
  <si>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</si>
  <si>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</si>
  <si>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</si>
  <si>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</si>
  <si>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</si>
  <si>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</si>
  <si>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</si>
  <si>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</si>
  <si>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</si>
  <si>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</si>
  <si>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</si>
  <si>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</si>
  <si>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</si>
  <si>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</si>
  <si>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</si>
  <si>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</si>
  <si>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</si>
  <si>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</si>
  <si>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</si>
  <si>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</si>
  <si>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</si>
  <si>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</si>
  <si>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</si>
  <si>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</si>
  <si>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</si>
  <si>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</si>
  <si>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</si>
  <si>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</si>
  <si>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</si>
  <si>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</si>
  <si>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</si>
  <si>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</si>
  <si>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</si>
  <si>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</si>
  <si>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</si>
  <si>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</si>
  <si>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</si>
  <si>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</si>
  <si>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</si>
  <si>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</si>
  <si>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</si>
  <si>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</si>
  <si>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</si>
  <si>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</si>
  <si>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</si>
  <si>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</si>
  <si>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</si>
  <si>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</si>
  <si>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</si>
  <si>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</si>
  <si>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</si>
  <si>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</si>
  <si>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</si>
  <si>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</si>
  <si>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</si>
  <si>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</si>
  <si>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</si>
  <si>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</si>
  <si>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</si>
  <si>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</si>
  <si>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</si>
  <si>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</si>
  <si>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</si>
  <si>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</si>
  <si>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</si>
  <si>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</si>
  <si>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</si>
  <si>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</si>
  <si>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</si>
  <si>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</si>
  <si>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</si>
  <si>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</si>
  <si>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</si>
  <si>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</si>
  <si>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</si>
  <si>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</si>
  <si>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</si>
  <si>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</si>
  <si>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</si>
  <si>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</si>
  <si>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</si>
  <si>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</si>
  <si>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</si>
  <si>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</si>
  <si>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</si>
  <si>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</si>
  <si>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</si>
  <si>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</si>
  <si>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</si>
  <si>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</si>
  <si>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</si>
  <si>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</si>
  <si>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</si>
  <si>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</si>
  <si>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</si>
  <si>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</si>
  <si>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</si>
  <si>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</si>
  <si>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</si>
  <si>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</si>
  <si>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</si>
  <si>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</si>
  <si>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</si>
  <si>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</si>
  <si>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</si>
  <si>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</si>
  <si>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</si>
  <si>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</si>
  <si>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</si>
  <si>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</si>
  <si>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</si>
  <si>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</si>
  <si>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</si>
  <si>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</si>
  <si>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</si>
  <si>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</si>
  <si>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</si>
  <si>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</si>
  <si>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</si>
  <si>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</si>
  <si>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</si>
  <si>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</si>
  <si>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</si>
  <si>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</si>
  <si>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</si>
  <si>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</si>
  <si>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</si>
  <si>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</si>
  <si>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</si>
  <si>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</si>
  <si>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</si>
  <si>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</si>
  <si>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</si>
  <si>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</si>
  <si>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</si>
  <si>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</si>
  <si>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</si>
  <si>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</si>
  <si>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</si>
  <si>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</si>
  <si>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</si>
  <si>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</si>
  <si>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</si>
  <si>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</si>
  <si>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</si>
  <si>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</si>
  <si>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</si>
  <si>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</si>
  <si>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</si>
  <si>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</si>
  <si>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</si>
  <si>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</si>
  <si>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</si>
  <si>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</si>
  <si>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</si>
  <si>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</si>
  <si>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</si>
  <si>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</si>
  <si>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</si>
  <si>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</si>
  <si>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</si>
  <si>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</si>
  <si>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</si>
  <si>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</si>
  <si>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</si>
  <si>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</si>
  <si>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</si>
  <si>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</si>
  <si>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</si>
  <si>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</si>
  <si>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</si>
  <si>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</si>
  <si>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</si>
  <si>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</si>
  <si>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</si>
  <si>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</si>
  <si>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</si>
  <si>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</si>
  <si>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</si>
  <si>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</si>
  <si>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</si>
  <si>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</si>
  <si>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</si>
  <si>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</si>
  <si>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</si>
  <si>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</si>
  <si>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</si>
  <si>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</si>
  <si>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</si>
  <si>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</si>
  <si>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</si>
  <si>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</si>
  <si>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</si>
  <si>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</si>
  <si>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</si>
  <si>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</si>
  <si>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</si>
  <si>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</si>
  <si>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</si>
  <si>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</si>
  <si>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</si>
  <si>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</si>
  <si>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</si>
  <si>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</si>
  <si>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</si>
  <si>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</si>
  <si>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</si>
  <si>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</si>
  <si>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</si>
  <si>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</si>
  <si>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</si>
  <si>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</si>
  <si>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</si>
  <si>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</si>
  <si>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</si>
  <si>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</si>
  <si>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</si>
  <si>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</si>
  <si>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</si>
  <si>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</si>
  <si>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</si>
  <si>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</si>
  <si>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</si>
  <si>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</si>
  <si>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</si>
  <si>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</si>
  <si>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</si>
  <si>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</si>
  <si>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</si>
  <si>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</si>
  <si>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</si>
  <si>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</si>
  <si>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</si>
  <si>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</si>
  <si>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</si>
  <si>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</si>
  <si>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</si>
  <si>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</si>
  <si>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</si>
  <si>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</si>
  <si>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</si>
  <si>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</si>
  <si>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</si>
  <si>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</si>
  <si>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</si>
  <si>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</si>
  <si>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</si>
  <si>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</si>
  <si>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</si>
  <si>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</si>
  <si>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</si>
  <si>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</si>
  <si>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</si>
  <si>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</si>
  <si>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</si>
  <si>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</si>
  <si>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</si>
  <si>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</si>
  <si>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</si>
  <si>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</si>
  <si>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</si>
  <si>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</si>
  <si>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</si>
  <si>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</si>
  <si>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</si>
  <si>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</si>
  <si>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</si>
  <si>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</si>
  <si>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</si>
  <si>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</si>
  <si>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</si>
  <si>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</si>
  <si>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</si>
  <si>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</si>
  <si>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</si>
  <si>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</si>
  <si>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</si>
  <si>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</si>
  <si>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</si>
  <si>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</si>
  <si>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</si>
  <si>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</si>
  <si>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</si>
  <si>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</si>
  <si>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</si>
  <si>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</si>
  <si>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</si>
  <si>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</si>
  <si>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</si>
  <si>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</si>
  <si>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</si>
  <si>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</si>
  <si>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</si>
  <si>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</si>
  <si>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</si>
  <si>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</si>
  <si>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</si>
  <si>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</si>
  <si>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</si>
  <si>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</si>
  <si>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</si>
  <si>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</si>
  <si>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</si>
  <si>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</si>
  <si>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</si>
  <si>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</si>
  <si>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</si>
  <si>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</si>
  <si>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</si>
  <si>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</si>
  <si>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</si>
  <si>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</si>
  <si>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</si>
  <si>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</si>
  <si>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</si>
  <si>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</si>
  <si>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</si>
  <si>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</si>
  <si>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</si>
  <si>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</si>
  <si>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</si>
  <si>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</si>
  <si>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</si>
  <si>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</si>
  <si>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</si>
  <si>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</si>
  <si>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</si>
  <si>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</si>
  <si>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</si>
  <si>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</si>
  <si>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</si>
  <si>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</si>
  <si>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</si>
  <si>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</si>
  <si>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</si>
  <si>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</si>
  <si>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</si>
  <si>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</si>
  <si>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</si>
  <si>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</si>
  <si>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</si>
  <si>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</si>
  <si>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</si>
  <si>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</si>
  <si>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</si>
  <si>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</si>
  <si>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</si>
  <si>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</si>
  <si>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</si>
  <si>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</si>
  <si>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</si>
  <si>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</si>
  <si>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</si>
  <si>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</si>
  <si>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</si>
  <si>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</si>
  <si>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</si>
  <si>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</si>
  <si>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</si>
  <si>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</si>
  <si>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</si>
  <si>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</si>
  <si>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</si>
  <si>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</si>
  <si>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</si>
  <si>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</si>
  <si>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</si>
  <si>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</si>
  <si>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</si>
  <si>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</si>
  <si>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</si>
  <si>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</si>
  <si>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</si>
  <si>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</si>
  <si>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</si>
  <si>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</si>
  <si>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</si>
  <si>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</si>
  <si>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</si>
  <si>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</si>
  <si>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</si>
  <si>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</si>
  <si>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</si>
  <si>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</si>
  <si>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</si>
  <si>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</si>
  <si>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</si>
  <si>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</si>
  <si>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</si>
  <si>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</si>
  <si>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</si>
  <si>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</si>
  <si>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</si>
  <si>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</si>
  <si>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</si>
  <si>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</si>
  <si>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</si>
  <si>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</si>
  <si>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</si>
  <si>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</si>
  <si>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</si>
  <si>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</si>
  <si>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</si>
  <si>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</si>
  <si>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</si>
  <si>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</si>
  <si>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</si>
  <si>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</si>
  <si>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</si>
  <si>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</si>
  <si>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</si>
  <si>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</si>
  <si>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</si>
  <si>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</si>
  <si>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</si>
  <si>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</si>
  <si>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</si>
  <si>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</si>
  <si>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</si>
  <si>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</si>
  <si>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</si>
  <si>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</si>
  <si>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</si>
  <si>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</si>
  <si>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</si>
  <si>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</si>
  <si>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</si>
  <si>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</si>
  <si>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</si>
  <si>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</si>
  <si>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</si>
  <si>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</si>
  <si>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</si>
  <si>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</si>
  <si>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</si>
  <si>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</si>
  <si>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</si>
  <si>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</si>
  <si>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</si>
  <si>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</si>
  <si>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</si>
  <si>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</si>
  <si>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</si>
  <si>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</si>
  <si>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</si>
  <si>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</si>
  <si>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</si>
  <si>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</si>
  <si>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</si>
  <si>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</si>
  <si>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</si>
  <si>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</si>
  <si>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</si>
  <si>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</si>
  <si>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</si>
  <si>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</si>
  <si>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</si>
  <si>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</si>
  <si>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</si>
  <si>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</si>
  <si>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</si>
  <si>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</si>
  <si>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</si>
  <si>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</si>
  <si>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</si>
  <si>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</si>
  <si>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</si>
  <si>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</si>
  <si>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</si>
  <si>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</si>
  <si>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</si>
  <si>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</si>
  <si>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</si>
  <si>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</si>
  <si>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</si>
  <si>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</si>
  <si>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</si>
  <si>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</si>
  <si>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</si>
  <si>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</si>
  <si>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</si>
  <si>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</si>
  <si>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</si>
  <si>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</si>
  <si>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</si>
  <si>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</si>
  <si>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</si>
  <si>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</si>
  <si>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</si>
  <si>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</si>
  <si>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</si>
  <si>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</si>
  <si>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</si>
  <si>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</si>
  <si>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</si>
  <si>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</si>
  <si>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</si>
  <si>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</si>
  <si>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</si>
  <si>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</si>
  <si>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</si>
  <si>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</si>
  <si>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</si>
  <si>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</si>
  <si>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</si>
  <si>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</si>
  <si>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</si>
  <si>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</si>
  <si>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</si>
  <si>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</si>
  <si>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</si>
  <si>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</si>
  <si>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</si>
  <si>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</si>
  <si>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</si>
  <si>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</si>
  <si>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</si>
  <si>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</si>
  <si>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</si>
  <si>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</si>
  <si>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</si>
  <si>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</si>
  <si>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</si>
  <si>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</si>
  <si>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</si>
  <si>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</si>
  <si>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</si>
  <si>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</si>
  <si>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</si>
  <si>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</si>
  <si>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</si>
  <si>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</si>
  <si>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</si>
  <si>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</si>
  <si>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</si>
  <si>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</si>
  <si>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</si>
  <si>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</si>
  <si>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</si>
  <si>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</si>
  <si>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</si>
  <si>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</si>
  <si>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</si>
  <si>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</si>
  <si>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</si>
  <si>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</si>
  <si>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</si>
  <si>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</si>
  <si>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</si>
  <si>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</si>
  <si>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</si>
  <si>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</si>
  <si>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</si>
  <si>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</si>
  <si>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</si>
  <si>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</si>
  <si>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</si>
  <si>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</si>
  <si>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</si>
  <si>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</si>
  <si>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</si>
  <si>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</si>
  <si>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</si>
  <si>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</si>
  <si>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</si>
  <si>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</si>
  <si>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</si>
  <si>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</si>
  <si>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</si>
  <si>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</si>
  <si>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</si>
  <si>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</si>
  <si>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</si>
  <si>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</si>
  <si>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</si>
  <si>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</si>
  <si>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</si>
  <si>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</si>
  <si>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</si>
  <si>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</si>
  <si>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</si>
  <si>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</si>
  <si>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</si>
  <si>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</si>
  <si>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</si>
  <si>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</si>
  <si>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</si>
  <si>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</si>
  <si>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</si>
  <si>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</si>
  <si>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</si>
  <si>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</si>
  <si>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</si>
  <si>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</si>
  <si>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</si>
  <si>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</si>
  <si>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</si>
  <si>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</si>
  <si>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</si>
  <si>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</si>
  <si>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</si>
  <si>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</si>
  <si>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</si>
  <si>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</si>
  <si>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</si>
  <si>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</si>
  <si>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</si>
  <si>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</si>
  <si>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</si>
  <si>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</si>
  <si>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</si>
  <si>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</si>
  <si>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</si>
  <si>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</si>
  <si>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</si>
  <si>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</si>
  <si>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</si>
  <si>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</si>
  <si>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</si>
  <si>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</si>
  <si>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</si>
  <si>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</si>
  <si>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</si>
  <si>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</si>
  <si>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</si>
  <si>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</si>
  <si>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</si>
  <si>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</si>
  <si>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</si>
  <si>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</si>
  <si>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</si>
  <si>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</si>
  <si>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</si>
  <si>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</si>
  <si>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</si>
  <si>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</si>
  <si>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</si>
  <si>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</si>
  <si>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</si>
  <si>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</si>
  <si>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</si>
  <si>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</si>
  <si>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</si>
  <si>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</si>
  <si>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</si>
  <si>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</si>
  <si>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</si>
  <si>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</si>
  <si>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</si>
  <si>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</si>
  <si>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</si>
  <si>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</si>
  <si>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</si>
  <si>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</si>
  <si>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</si>
  <si>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</si>
  <si>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</si>
  <si>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</si>
  <si>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</si>
  <si>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</si>
  <si>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</si>
  <si>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</si>
  <si>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</si>
  <si>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</si>
  <si>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</si>
  <si>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</si>
  <si>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</si>
  <si>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</si>
  <si>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</si>
  <si>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</si>
  <si>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</si>
  <si>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</si>
  <si>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</si>
  <si>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</si>
  <si>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</si>
  <si>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</si>
  <si>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</si>
  <si>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</si>
  <si>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</si>
  <si>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</si>
  <si>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</si>
  <si>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</si>
  <si>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</si>
  <si>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</si>
  <si>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</si>
  <si>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</si>
  <si>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</si>
  <si>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</si>
  <si>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</si>
  <si>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</si>
  <si>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</si>
  <si>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</si>
  <si>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</si>
  <si>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</si>
  <si>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</si>
  <si>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</si>
  <si>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</si>
  <si>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</si>
  <si>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</si>
  <si>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</si>
  <si>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</si>
  <si>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</si>
  <si>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</si>
  <si>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</si>
  <si>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</si>
  <si>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</si>
  <si>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</si>
  <si>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</si>
  <si>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</si>
  <si>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</si>
  <si>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</si>
  <si>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</si>
  <si>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</si>
  <si>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</si>
  <si>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</si>
  <si>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</si>
  <si>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</si>
  <si>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</si>
  <si>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</si>
  <si>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</si>
  <si>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</si>
  <si>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</si>
  <si>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</si>
  <si>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</si>
  <si>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</si>
  <si>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</si>
  <si>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</si>
  <si>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</si>
  <si>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</si>
  <si>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</si>
  <si>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</si>
  <si>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</si>
  <si>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</si>
  <si>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</si>
  <si>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</si>
  <si>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</si>
  <si>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</si>
  <si>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</si>
  <si>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</si>
  <si>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</si>
  <si>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</si>
  <si>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</si>
  <si>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</si>
  <si>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</si>
  <si>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</si>
  <si>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</si>
  <si>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</si>
  <si>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</si>
  <si>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</si>
  <si>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</si>
  <si>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</si>
  <si>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</si>
  <si>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</si>
  <si>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</si>
  <si>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</si>
  <si>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</si>
  <si>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</si>
  <si>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</si>
  <si>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</si>
  <si>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</si>
  <si>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</si>
  <si>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</si>
  <si>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</si>
  <si>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</si>
  <si>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</si>
  <si>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</si>
  <si>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</si>
  <si>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</si>
  <si>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</si>
  <si>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</si>
  <si>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</si>
  <si>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</si>
  <si>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</si>
  <si>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</si>
  <si>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</si>
  <si>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</si>
  <si>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</si>
  <si>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</si>
  <si>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</si>
  <si>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</si>
  <si>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</si>
  <si>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</si>
  <si>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</si>
  <si>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</si>
  <si>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</si>
  <si>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</si>
  <si>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</si>
  <si>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</si>
  <si>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</si>
  <si>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</si>
  <si>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</si>
  <si>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</si>
  <si>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</si>
  <si>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</si>
  <si>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</si>
  <si>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</si>
  <si>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</si>
  <si>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</si>
  <si>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</si>
  <si>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</si>
  <si>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</si>
  <si>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</si>
  <si>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</si>
  <si>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</si>
  <si>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</si>
  <si>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</si>
  <si>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</si>
  <si>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</si>
  <si>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</si>
  <si>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</si>
  <si>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</si>
  <si>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</si>
  <si>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</si>
  <si>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</si>
  <si>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</si>
  <si>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</si>
  <si>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</si>
  <si>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</si>
  <si>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</si>
  <si>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</si>
  <si>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</si>
  <si>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</si>
  <si>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</si>
  <si>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</si>
  <si>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</si>
  <si>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</si>
  <si>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</si>
  <si>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</si>
  <si>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</si>
  <si>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</si>
  <si>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</si>
  <si>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</si>
  <si>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</si>
  <si>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</si>
  <si>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</si>
  <si>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</si>
  <si>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</si>
  <si>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</si>
  <si>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</si>
  <si>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</si>
  <si>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</si>
  <si>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</si>
  <si>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</si>
  <si>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</si>
  <si>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</si>
  <si>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</si>
  <si>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</si>
  <si>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</si>
  <si>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</si>
  <si>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</si>
  <si>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</si>
  <si>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</si>
  <si>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</si>
  <si>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</si>
  <si>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</si>
  <si>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</si>
  <si>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</si>
  <si>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</si>
  <si>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</si>
  <si>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</si>
  <si>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</si>
  <si>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</si>
  <si>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</si>
  <si>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</si>
  <si>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</si>
  <si>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</si>
  <si>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</si>
  <si>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</si>
  <si>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</si>
  <si>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</si>
  <si>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</si>
  <si>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</si>
  <si>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</si>
  <si>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</si>
  <si>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</si>
  <si>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</si>
  <si>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</si>
  <si>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</si>
  <si>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</si>
  <si>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</si>
  <si>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</si>
  <si>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</si>
  <si>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</si>
  <si>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</si>
  <si>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</si>
  <si>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</si>
  <si>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</si>
  <si>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</si>
  <si>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</si>
  <si>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</si>
  <si>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</si>
  <si>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</si>
  <si>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</si>
  <si>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</si>
  <si>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</si>
  <si>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</si>
  <si>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</si>
  <si>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</si>
  <si>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</si>
  <si>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</si>
  <si>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</si>
  <si>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</si>
  <si>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</si>
  <si>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</si>
  <si>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</si>
  <si>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</si>
  <si>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</si>
  <si>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</si>
  <si>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</si>
  <si>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</si>
  <si>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</si>
  <si>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</si>
  <si>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</si>
  <si>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</si>
  <si>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</si>
  <si>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</si>
  <si>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</si>
  <si>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</si>
  <si>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</si>
  <si>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</si>
  <si>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</si>
  <si>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</si>
  <si>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</si>
  <si>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</si>
  <si>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</si>
  <si>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</si>
  <si>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</si>
  <si>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</si>
  <si>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</si>
  <si>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</si>
  <si>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</si>
  <si>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</si>
  <si>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</si>
  <si>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</si>
  <si>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</si>
  <si>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</si>
  <si>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</si>
  <si>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</si>
  <si>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</si>
  <si>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</si>
  <si>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</si>
  <si>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</si>
  <si>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</si>
  <si>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</si>
  <si>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</si>
  <si>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</si>
  <si>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</si>
  <si>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</si>
  <si>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</si>
  <si>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</si>
  <si>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</si>
  <si>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</si>
  <si>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</si>
  <si>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</si>
  <si>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</si>
  <si>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</si>
  <si>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</si>
  <si>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</si>
  <si>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</si>
  <si>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</si>
  <si>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</si>
  <si>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</si>
  <si>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</si>
  <si>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</si>
  <si>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</si>
  <si>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</si>
  <si>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</si>
  <si>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</si>
  <si>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</si>
  <si>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</si>
  <si>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</si>
  <si>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</si>
  <si>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</si>
  <si>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</si>
  <si>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</si>
  <si>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</si>
  <si>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</si>
  <si>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</si>
  <si>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</si>
  <si>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</si>
  <si>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</si>
  <si>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</si>
  <si>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</si>
  <si>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</si>
  <si>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</si>
  <si>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</si>
  <si>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</si>
  <si>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</si>
  <si>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</si>
  <si>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</si>
  <si>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</si>
  <si>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</si>
  <si>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</si>
  <si>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</si>
  <si>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</si>
  <si>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</si>
  <si>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</si>
  <si>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</si>
  <si>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</si>
  <si>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</si>
  <si>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</si>
  <si>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</si>
  <si>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</si>
  <si>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</si>
  <si>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</si>
  <si>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</si>
  <si>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</si>
  <si>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</si>
  <si>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</si>
  <si>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</si>
  <si>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</si>
  <si>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</si>
  <si>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</si>
  <si>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</si>
  <si>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</si>
  <si>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</si>
  <si>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</si>
  <si>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</si>
  <si>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</si>
  <si>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</si>
  <si>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</si>
  <si>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</si>
  <si>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</si>
  <si>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</si>
  <si>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</si>
  <si>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</si>
  <si>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</si>
  <si>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</si>
  <si>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</si>
  <si>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</si>
  <si>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</si>
  <si>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</si>
  <si>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</si>
  <si>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</si>
  <si>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</si>
  <si>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</si>
  <si>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</si>
  <si>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</si>
  <si>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</si>
  <si>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</si>
  <si>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</si>
  <si>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</si>
  <si>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</si>
  <si>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</si>
  <si>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</si>
  <si>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</si>
  <si>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</si>
  <si>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</si>
  <si>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</si>
  <si>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</si>
  <si>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</si>
  <si>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</si>
  <si>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</si>
  <si>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</si>
  <si>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</si>
  <si>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</si>
  <si>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</si>
  <si>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</si>
  <si>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</si>
  <si>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</si>
  <si>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</si>
  <si>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</si>
  <si>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</si>
  <si>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</si>
  <si>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</si>
  <si>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</si>
  <si>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</si>
  <si>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</si>
  <si>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</si>
  <si>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</si>
  <si>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</si>
  <si>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</si>
  <si>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</si>
  <si>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</si>
  <si>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</si>
  <si>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</si>
  <si>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</si>
  <si>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</si>
  <si>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</si>
  <si>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</si>
  <si>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</si>
  <si>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</si>
  <si>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</si>
  <si>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</si>
  <si>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</si>
  <si>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</si>
  <si>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</si>
  <si>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</si>
  <si>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</si>
  <si>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</si>
  <si>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</si>
  <si>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</si>
  <si>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</si>
  <si>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</si>
  <si>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</si>
  <si>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</si>
  <si>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</si>
  <si>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</si>
  <si>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</si>
  <si>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</si>
  <si>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</si>
  <si>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</si>
  <si>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</si>
  <si>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</si>
  <si>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</si>
  <si>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</si>
  <si>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</si>
  <si>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</si>
  <si>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</si>
  <si>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</si>
  <si>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</si>
  <si>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</si>
  <si>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</si>
  <si>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</si>
  <si>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</si>
  <si>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</si>
  <si>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</si>
  <si>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</si>
  <si>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</si>
  <si>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</si>
  <si>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</si>
  <si>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</si>
  <si>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</si>
  <si>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</si>
  <si>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</si>
  <si>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</si>
  <si>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</si>
  <si>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</si>
  <si>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</si>
  <si>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</si>
  <si>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</si>
  <si>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</si>
  <si>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</si>
  <si>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</si>
  <si>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</si>
  <si>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</si>
  <si>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</si>
  <si>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</si>
  <si>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</si>
  <si>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</si>
  <si>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</si>
  <si>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</si>
  <si>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</si>
  <si>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</si>
  <si>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</si>
  <si>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</si>
  <si>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</si>
  <si>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</si>
  <si>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</si>
  <si>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</si>
  <si>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</si>
  <si>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</si>
  <si>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</si>
  <si>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</si>
  <si>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</si>
  <si>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</si>
  <si>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</si>
  <si>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</si>
  <si>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</si>
  <si>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</si>
  <si>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</si>
  <si>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</si>
  <si>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</si>
  <si>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</si>
  <si>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</si>
  <si>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</si>
  <si>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</si>
  <si>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</si>
  <si>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</si>
  <si>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</si>
  <si>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</si>
  <si>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</si>
  <si>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</si>
  <si>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</si>
  <si>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</si>
  <si>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</si>
  <si>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</si>
  <si>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</si>
  <si>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</si>
  <si>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</si>
  <si>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</si>
  <si>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</si>
  <si>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</si>
  <si>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</si>
  <si>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</si>
  <si>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</si>
  <si>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</si>
  <si>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</si>
  <si>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</si>
  <si>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</si>
  <si>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</si>
  <si>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</si>
  <si>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</si>
  <si>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</si>
  <si>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</si>
  <si>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</si>
  <si>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</si>
  <si>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</si>
  <si>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</si>
  <si>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</si>
  <si>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</si>
  <si>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</si>
  <si>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</si>
  <si>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</si>
  <si>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</si>
  <si>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</si>
  <si>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</si>
  <si>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</si>
  <si>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</si>
  <si>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</si>
  <si>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</si>
  <si>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</si>
  <si>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</si>
  <si>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</si>
  <si>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</si>
  <si>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</si>
  <si>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</si>
  <si>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</si>
  <si>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</si>
  <si>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</si>
  <si>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</si>
  <si>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</si>
  <si>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</si>
  <si>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</si>
  <si>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</si>
  <si>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</si>
  <si>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</si>
  <si>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</si>
  <si>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</si>
  <si>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</si>
  <si>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</si>
  <si>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</si>
  <si>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</si>
  <si>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</si>
  <si>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</si>
  <si>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</si>
  <si>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</si>
  <si>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</si>
  <si>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</si>
  <si>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</si>
  <si>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</si>
  <si>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</si>
  <si>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</si>
  <si>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</si>
  <si>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</si>
  <si>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</si>
  <si>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</si>
  <si>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</si>
  <si>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</si>
  <si>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</si>
  <si>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</si>
  <si>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</si>
  <si>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</si>
  <si>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</si>
  <si>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</si>
  <si>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</si>
  <si>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</si>
  <si>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</si>
  <si>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</si>
  <si>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</si>
  <si>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</si>
  <si>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</si>
  <si>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</si>
  <si>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</si>
  <si>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</si>
  <si>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</si>
  <si>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</si>
  <si>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</si>
  <si>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</si>
  <si>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</si>
  <si>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</si>
  <si>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</si>
  <si>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</si>
  <si>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</si>
  <si>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</si>
  <si>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</si>
  <si>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</si>
  <si>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</si>
  <si>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</si>
  <si>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</si>
  <si>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</si>
  <si>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</si>
  <si>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</si>
  <si>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</si>
  <si>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</si>
  <si>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</si>
  <si>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</si>
  <si>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</si>
  <si>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</si>
  <si>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</si>
  <si>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</si>
  <si>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</si>
  <si>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</si>
  <si>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</si>
  <si>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</si>
  <si>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</si>
  <si>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</si>
  <si>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</si>
  <si>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</si>
  <si>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</si>
  <si>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</si>
  <si>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</si>
  <si>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</si>
  <si>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</si>
  <si>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</si>
  <si>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</si>
  <si>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</si>
  <si>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</si>
  <si>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</si>
  <si>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</si>
  <si>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</si>
  <si>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</si>
  <si>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</si>
  <si>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</si>
  <si>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</si>
  <si>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</si>
  <si>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</si>
  <si>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</si>
  <si>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</si>
  <si>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</si>
  <si>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</si>
  <si>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</si>
  <si>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</si>
  <si>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</si>
  <si>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</si>
  <si>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</si>
  <si>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</si>
  <si>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</si>
  <si>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</si>
  <si>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</si>
  <si>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</si>
  <si>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</si>
  <si>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</si>
  <si>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</si>
  <si>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</si>
  <si>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</si>
  <si>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</si>
  <si>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</si>
  <si>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</si>
  <si>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</si>
  <si>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</si>
  <si>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</si>
  <si>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</si>
  <si>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</si>
  <si>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</si>
  <si>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</si>
  <si>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</si>
  <si>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</si>
  <si>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</si>
  <si>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</si>
  <si>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</si>
  <si>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</si>
  <si>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</si>
  <si>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</si>
  <si>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</si>
  <si>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</si>
  <si>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</si>
  <si>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</si>
  <si>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</si>
  <si>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</si>
  <si>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</si>
  <si>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</si>
  <si>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</si>
  <si>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</si>
  <si>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</si>
  <si>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</si>
  <si>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</si>
  <si>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</si>
  <si>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</si>
  <si>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</si>
  <si>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</si>
  <si>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</si>
  <si>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</si>
  <si>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</si>
  <si>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</si>
  <si>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</si>
  <si>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</si>
  <si>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</si>
  <si>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</si>
  <si>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</si>
  <si>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</si>
  <si>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</si>
  <si>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</si>
  <si>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</si>
  <si>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</si>
  <si>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</si>
  <si>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</si>
  <si>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</si>
  <si>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</si>
  <si>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</si>
  <si>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</si>
  <si>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</si>
  <si>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</si>
  <si>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</si>
  <si>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</si>
  <si>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</si>
  <si>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</si>
  <si>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</si>
  <si>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</si>
  <si>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</si>
  <si>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</si>
  <si>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</si>
  <si>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</si>
  <si>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</si>
  <si>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</si>
  <si>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</si>
  <si>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</si>
  <si>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</si>
  <si>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</si>
  <si>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</si>
  <si>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</si>
  <si>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</si>
  <si>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</si>
  <si>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</si>
  <si>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</si>
  <si>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</si>
  <si>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</si>
  <si>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</si>
  <si>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</si>
  <si>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</si>
  <si>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</si>
  <si>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</si>
  <si>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</si>
  <si>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</si>
  <si>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</si>
  <si>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</si>
  <si>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</si>
  <si>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</si>
  <si>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</si>
  <si>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</si>
  <si>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</si>
  <si>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</si>
  <si>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</si>
  <si>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</si>
  <si>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</si>
  <si>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</si>
  <si>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</si>
  <si>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</si>
  <si>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</si>
  <si>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</si>
  <si>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</si>
  <si>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</si>
  <si>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</si>
  <si>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</si>
  <si>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</si>
  <si>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</si>
  <si>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</si>
  <si>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</si>
  <si>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</si>
  <si>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</si>
  <si>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</si>
  <si>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</si>
  <si>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</si>
  <si>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</si>
  <si>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</si>
  <si>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</si>
  <si>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</si>
  <si>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</si>
  <si>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</si>
  <si>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</si>
  <si>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</si>
  <si>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</si>
  <si>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</si>
  <si>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</si>
  <si>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</si>
  <si>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</si>
  <si>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</si>
  <si>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</si>
  <si>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</si>
  <si>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</si>
  <si>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</si>
  <si>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</si>
  <si>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</si>
  <si>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</si>
  <si>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</si>
  <si>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</si>
  <si>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</si>
  <si>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</si>
  <si>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</si>
  <si>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</si>
  <si>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</si>
  <si>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</si>
  <si>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</si>
  <si>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</si>
  <si>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</si>
  <si>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</si>
  <si>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</si>
  <si>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</si>
  <si>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</si>
  <si>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</si>
  <si>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</si>
  <si>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</si>
  <si>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</si>
  <si>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</si>
  <si>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</si>
  <si>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</si>
  <si>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</si>
  <si>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</si>
  <si>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</si>
  <si>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</si>
  <si>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</si>
  <si>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</si>
  <si>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</si>
  <si>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</si>
  <si>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</si>
  <si>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</si>
  <si>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</si>
  <si>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</si>
  <si>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</si>
  <si>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</si>
  <si>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</si>
  <si>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</si>
  <si>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</si>
  <si>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</si>
  <si>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</si>
  <si>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</si>
  <si>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</si>
  <si>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</si>
  <si>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</si>
  <si>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</si>
  <si>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</si>
  <si>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</si>
  <si>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</si>
  <si>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</si>
  <si>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</si>
  <si>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</si>
  <si>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</si>
  <si>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</si>
  <si>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</si>
  <si>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</si>
  <si>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</si>
  <si>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</si>
  <si>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</si>
  <si>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</si>
  <si>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</si>
  <si>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</si>
  <si>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</si>
  <si>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</si>
  <si>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</si>
  <si>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</si>
  <si>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</si>
  <si>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</si>
  <si>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</si>
  <si>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</si>
  <si>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</si>
  <si>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</si>
  <si>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</si>
  <si>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</si>
  <si>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</si>
  <si>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</si>
  <si>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</si>
  <si>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</si>
  <si>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</si>
  <si>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</si>
  <si>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</si>
  <si>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</si>
  <si>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</si>
  <si>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</si>
  <si>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</si>
  <si>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</si>
  <si>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</si>
  <si>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</si>
  <si>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</si>
  <si>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</si>
  <si>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</si>
  <si>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</si>
  <si>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</si>
  <si>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</si>
  <si>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</si>
  <si>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</si>
  <si>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</si>
  <si>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</si>
  <si>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</si>
  <si>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</si>
  <si>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</si>
  <si>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</si>
  <si>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</si>
  <si>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</si>
  <si>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</si>
  <si>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</si>
  <si>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</si>
  <si>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</si>
  <si>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</si>
  <si>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</si>
  <si>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</si>
  <si>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</si>
  <si>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</si>
  <si>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</si>
  <si>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</si>
  <si>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</si>
  <si>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</si>
  <si>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</si>
  <si>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</si>
  <si>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</si>
  <si>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</si>
  <si>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</si>
  <si>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</si>
  <si>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</si>
  <si>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</si>
  <si>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</si>
  <si>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</si>
  <si>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</si>
  <si>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</si>
  <si>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</si>
  <si>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</si>
  <si>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</si>
  <si>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</si>
  <si>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</si>
  <si>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</si>
  <si>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</si>
  <si>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</si>
  <si>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</si>
  <si>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</si>
  <si>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</si>
  <si>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</si>
  <si>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</si>
  <si>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</si>
  <si>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</si>
  <si>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</si>
  <si>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</si>
  <si>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</si>
  <si>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</si>
  <si>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</si>
  <si>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</si>
  <si>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</si>
  <si>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</si>
  <si>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</si>
  <si>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</si>
  <si>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</si>
  <si>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</si>
  <si>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</si>
  <si>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</si>
  <si>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</si>
  <si>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</si>
  <si>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</si>
  <si>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</si>
  <si>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</si>
  <si>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</si>
  <si>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</si>
  <si>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</si>
  <si>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</si>
  <si>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</si>
  <si>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</si>
  <si>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</si>
  <si>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</si>
  <si>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</si>
  <si>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</si>
  <si>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</si>
  <si>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</si>
  <si>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</si>
  <si>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</si>
  <si>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</si>
  <si>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</si>
  <si>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</si>
  <si>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</si>
  <si>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</si>
  <si>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</si>
  <si>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</si>
  <si>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</si>
  <si>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</si>
  <si>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</si>
  <si>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</si>
  <si>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</si>
  <si>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</si>
  <si>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</si>
  <si>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</si>
  <si>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</si>
  <si>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</si>
  <si>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</si>
  <si>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</si>
  <si>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</si>
  <si>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</si>
  <si>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</si>
  <si>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</si>
  <si>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</si>
  <si>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</si>
  <si>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</si>
  <si>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</si>
  <si>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</si>
  <si>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</si>
  <si>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</si>
  <si>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</si>
  <si>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</si>
  <si>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</si>
  <si>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</si>
  <si>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</si>
  <si>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</si>
  <si>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</si>
  <si>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</si>
  <si>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</si>
  <si>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</si>
  <si>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</si>
  <si>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</si>
  <si>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</si>
  <si>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</si>
  <si>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</si>
  <si>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</si>
  <si>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</si>
  <si>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</si>
  <si>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</si>
  <si>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</si>
  <si>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</si>
  <si>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</si>
  <si>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</si>
  <si>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</si>
  <si>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</si>
  <si>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</si>
  <si>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</si>
  <si>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</si>
  <si>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</si>
  <si>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</si>
  <si>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</si>
  <si>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</si>
  <si>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</si>
  <si>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</si>
  <si>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</si>
  <si>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</si>
  <si>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</si>
  <si>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</si>
  <si>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</si>
  <si>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</si>
  <si>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</si>
  <si>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</si>
  <si>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</si>
  <si>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</si>
  <si>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</si>
  <si>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</si>
  <si>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</si>
  <si>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</si>
  <si>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</si>
  <si>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</si>
  <si>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</si>
  <si>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</si>
  <si>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</si>
  <si>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</si>
  <si>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</si>
  <si>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</si>
  <si>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</si>
  <si>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</si>
  <si>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</si>
  <si>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</si>
  <si>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</si>
  <si>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</si>
  <si>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</si>
  <si>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</si>
  <si>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</si>
  <si>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</si>
  <si>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</si>
  <si>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</si>
  <si>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</si>
  <si>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</si>
  <si>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</si>
  <si>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</si>
  <si>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</si>
  <si>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</si>
  <si>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</si>
  <si>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</si>
  <si>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</si>
  <si>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</si>
  <si>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</si>
  <si>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</si>
  <si>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</si>
  <si>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</si>
  <si>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</si>
  <si>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</si>
  <si>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</si>
  <si>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</si>
  <si>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</si>
  <si>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</si>
  <si>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</si>
  <si>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</si>
  <si>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</si>
  <si>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</si>
  <si>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</si>
  <si>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</si>
  <si>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</si>
  <si>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</si>
  <si>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</si>
  <si>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</si>
  <si>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</si>
  <si>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</si>
  <si>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</si>
  <si>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</si>
  <si>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</si>
  <si>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</si>
  <si>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</si>
  <si>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</si>
  <si>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</si>
  <si>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</si>
  <si>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</si>
  <si>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</si>
  <si>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</si>
  <si>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</si>
  <si>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</si>
  <si>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</si>
  <si>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</si>
  <si>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</si>
  <si>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</si>
  <si>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</si>
  <si>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</si>
  <si>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</si>
  <si>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</si>
  <si>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</si>
  <si>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</si>
  <si>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</si>
  <si>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</si>
  <si>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</si>
  <si>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</si>
  <si>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</si>
  <si>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</si>
  <si>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</si>
  <si>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</si>
  <si>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</si>
  <si>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</si>
  <si>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</si>
  <si>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</si>
  <si>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</si>
  <si>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</si>
  <si>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</si>
  <si>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</si>
  <si>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</si>
  <si>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</si>
  <si>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</si>
  <si>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</si>
  <si>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</si>
  <si>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</si>
  <si>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</si>
  <si>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</si>
  <si>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</si>
  <si>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</si>
  <si>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</si>
  <si>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</si>
  <si>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</si>
  <si>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</si>
  <si>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</si>
  <si>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</si>
  <si>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</si>
  <si>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</si>
  <si>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</si>
  <si>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</si>
  <si>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</si>
  <si>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</si>
  <si>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</si>
  <si>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</si>
  <si>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</si>
  <si>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</si>
  <si>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</si>
  <si>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</si>
  <si>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</si>
  <si>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</si>
  <si>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</si>
  <si>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</si>
  <si>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</si>
  <si>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</si>
  <si>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</si>
  <si>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</si>
  <si>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</si>
  <si>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</si>
  <si>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</si>
  <si>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</si>
  <si>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</si>
  <si>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</si>
  <si>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</si>
  <si>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</si>
  <si>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</si>
  <si>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</si>
  <si>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</si>
  <si>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</si>
  <si>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</si>
  <si>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</si>
  <si>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</si>
  <si>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</si>
  <si>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</si>
  <si>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</si>
  <si>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</si>
  <si>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</si>
  <si>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</si>
  <si>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</si>
  <si>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</si>
  <si>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</si>
  <si>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</si>
  <si>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</si>
  <si>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</si>
  <si>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</si>
  <si>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</si>
  <si>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</si>
  <si>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</si>
  <si>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</si>
  <si>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</si>
  <si>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</si>
  <si>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</si>
  <si>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</si>
  <si>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</si>
  <si>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</si>
  <si>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</si>
  <si>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</si>
  <si>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</si>
  <si>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</si>
  <si>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</si>
  <si>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</si>
  <si>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</si>
  <si>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</si>
  <si>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</si>
  <si>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</si>
  <si>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</si>
  <si>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</si>
  <si>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</si>
  <si>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</si>
  <si>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</si>
  <si>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</si>
  <si>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</si>
  <si>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</si>
  <si>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</si>
  <si>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</si>
  <si>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</si>
  <si>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</si>
  <si>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</si>
  <si>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</si>
  <si>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</si>
  <si>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</si>
  <si>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</si>
  <si>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</si>
  <si>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</si>
  <si>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</si>
  <si>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</si>
  <si>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</si>
  <si>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</si>
  <si>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</si>
  <si>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</si>
  <si>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</si>
  <si>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</si>
  <si>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</si>
  <si>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</si>
  <si>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</si>
  <si>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</si>
  <si>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</si>
  <si>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</si>
  <si>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</si>
  <si>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</si>
  <si>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</si>
  <si>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</si>
  <si>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</si>
  <si>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</si>
  <si>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</si>
  <si>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</si>
  <si>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</si>
  <si>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</si>
  <si>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</si>
  <si>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</si>
  <si>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</si>
  <si>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</si>
  <si>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</si>
  <si>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</si>
  <si>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</si>
  <si>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</si>
  <si>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</si>
  <si>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</si>
  <si>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</si>
  <si>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</si>
  <si>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</si>
  <si>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</si>
  <si>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</si>
  <si>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</si>
  <si>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</si>
  <si>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</si>
  <si>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</si>
  <si>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</si>
  <si>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</si>
  <si>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</si>
  <si>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</si>
  <si>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</si>
  <si>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</si>
  <si>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</si>
  <si>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</si>
  <si>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</si>
  <si>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</si>
  <si>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</si>
  <si>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</si>
  <si>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</si>
  <si>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</si>
  <si>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</si>
  <si>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</si>
  <si>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</si>
  <si>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</si>
  <si>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</si>
  <si>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</si>
  <si>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</si>
  <si>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</si>
  <si>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</si>
  <si>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</si>
  <si>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</si>
  <si>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</si>
  <si>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</si>
  <si>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</si>
  <si>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</si>
  <si>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</si>
  <si>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</si>
  <si>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</si>
  <si>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</si>
  <si>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</si>
  <si>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</si>
  <si>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</si>
  <si>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</si>
  <si>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</si>
  <si>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</si>
  <si>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</si>
  <si>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</si>
  <si>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</si>
  <si>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</si>
  <si>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</si>
  <si>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</si>
  <si>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</si>
  <si>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</si>
  <si>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</si>
  <si>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</si>
  <si>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</si>
  <si>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</si>
  <si>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</si>
  <si>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</si>
  <si>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</si>
  <si>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</si>
  <si>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</si>
  <si>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</si>
  <si>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</si>
  <si>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</si>
  <si>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</si>
  <si>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</si>
  <si>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</si>
  <si>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</si>
  <si>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</si>
  <si>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</si>
  <si>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</si>
  <si>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</si>
  <si>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</si>
  <si>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</si>
  <si>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</si>
  <si>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</si>
  <si>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</si>
  <si>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</si>
  <si>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</si>
  <si>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</si>
  <si>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</si>
  <si>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</si>
  <si>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</si>
  <si>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</si>
  <si>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</si>
  <si>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</si>
  <si>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</si>
  <si>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</si>
  <si>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</si>
  <si>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</si>
  <si>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</si>
  <si>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</si>
  <si>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</si>
  <si>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</si>
  <si>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</si>
  <si>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</si>
  <si>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</si>
  <si>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</si>
  <si>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</si>
  <si>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</si>
  <si>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</si>
  <si>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</si>
  <si>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</si>
  <si>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</si>
  <si>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</si>
  <si>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</si>
  <si>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</si>
  <si>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</si>
  <si>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</si>
  <si>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</si>
  <si>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</si>
  <si>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</si>
  <si>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</si>
  <si>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</si>
  <si>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</si>
  <si>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</si>
  <si>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</si>
  <si>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</si>
  <si>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</si>
  <si>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</si>
  <si>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</si>
  <si>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</si>
  <si>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</si>
  <si>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</si>
  <si>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</si>
  <si>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</si>
  <si>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</si>
  <si>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</si>
  <si>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</si>
  <si>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</si>
  <si>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</si>
  <si>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</si>
  <si>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</si>
  <si>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</si>
  <si>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</si>
  <si>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</si>
  <si>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</si>
  <si>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</si>
  <si>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</si>
  <si>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</si>
  <si>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</si>
  <si>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</si>
  <si>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</si>
  <si>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</si>
  <si>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</si>
  <si>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</si>
  <si>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</si>
  <si>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</si>
  <si>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</si>
  <si>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</si>
  <si>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</si>
  <si>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</si>
  <si>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</si>
  <si>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</si>
  <si>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</si>
  <si>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</si>
  <si>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</si>
  <si>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</si>
  <si>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</si>
  <si>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</si>
  <si>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</si>
  <si>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</si>
  <si>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</si>
  <si>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</si>
  <si>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</si>
  <si>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</si>
  <si>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</si>
  <si>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</si>
  <si>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</si>
  <si>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</si>
  <si>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</si>
  <si>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</si>
  <si>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</si>
  <si>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</si>
  <si>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</si>
  <si>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</si>
  <si>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</si>
  <si>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</si>
  <si>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</si>
  <si>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</si>
  <si>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</si>
  <si>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</si>
  <si>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</si>
  <si>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</si>
  <si>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</si>
  <si>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</si>
  <si>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</si>
  <si>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</si>
  <si>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</si>
  <si>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</si>
  <si>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</si>
  <si>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</si>
  <si>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</si>
  <si>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</si>
  <si>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</si>
  <si>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</si>
  <si>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</si>
  <si>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</si>
  <si>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</si>
  <si>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</si>
  <si>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</si>
  <si>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</si>
  <si>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</si>
  <si>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</si>
  <si>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</si>
  <si>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</si>
  <si>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</si>
  <si>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</si>
  <si>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</si>
  <si>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</si>
  <si>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</si>
  <si>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</si>
  <si>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</si>
  <si>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</si>
  <si>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</si>
  <si>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</si>
  <si>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</si>
  <si>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</si>
  <si>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</si>
  <si>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</si>
  <si>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</si>
  <si>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</si>
  <si>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</si>
  <si>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</si>
  <si>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</si>
  <si>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</si>
  <si>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</si>
  <si>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</si>
  <si>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</si>
  <si>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</si>
  <si>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</si>
  <si>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</si>
  <si>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</si>
  <si>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</si>
  <si>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</si>
  <si>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</si>
  <si>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</si>
  <si>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</si>
  <si>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</si>
  <si>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</si>
  <si>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</si>
  <si>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</si>
  <si>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</si>
  <si>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</si>
  <si>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</si>
  <si>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</si>
  <si>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</si>
  <si>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</si>
  <si>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</si>
  <si>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</si>
  <si>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</si>
  <si>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</si>
  <si>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</si>
  <si>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</si>
  <si>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</si>
  <si>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</si>
  <si>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</si>
  <si>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</si>
  <si>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</si>
  <si>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</si>
  <si>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</si>
  <si>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</si>
  <si>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</si>
  <si>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</si>
  <si>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</si>
  <si>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</si>
  <si>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</si>
  <si>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</si>
  <si>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</si>
  <si>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</si>
  <si>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</si>
  <si>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</si>
  <si>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</si>
  <si>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</si>
  <si>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</si>
  <si>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</si>
  <si>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</si>
  <si>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</si>
  <si>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</si>
  <si>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</si>
  <si>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</si>
  <si>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</si>
  <si>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</si>
  <si>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</si>
  <si>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</si>
  <si>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</si>
  <si>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</si>
  <si>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</si>
  <si>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</si>
  <si>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</si>
  <si>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</si>
  <si>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</si>
  <si>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</si>
  <si>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</si>
  <si>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</si>
  <si>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</si>
  <si>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</si>
  <si>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</si>
  <si>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</si>
  <si>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</si>
  <si>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</si>
  <si>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</si>
  <si>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</si>
  <si>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</si>
  <si>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</si>
  <si>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</si>
  <si>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</si>
  <si>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</si>
  <si>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</si>
  <si>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</si>
  <si>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</si>
  <si>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</si>
  <si>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</si>
  <si>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</si>
  <si>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</si>
  <si>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</si>
  <si>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</si>
  <si>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</si>
  <si>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</si>
  <si>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</si>
  <si>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</si>
  <si>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</si>
  <si>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</si>
  <si>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</si>
  <si>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</si>
  <si>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</si>
  <si>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</si>
  <si>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</si>
  <si>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</si>
  <si>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</si>
  <si>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</si>
  <si>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</si>
  <si>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</si>
  <si>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</si>
  <si>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</si>
  <si>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</si>
  <si>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</si>
  <si>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</si>
  <si>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</si>
  <si>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</si>
  <si>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</si>
  <si>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</si>
  <si>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</si>
  <si>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</si>
  <si>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</si>
  <si>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</si>
  <si>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</si>
  <si>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</si>
  <si>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</si>
  <si>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</si>
  <si>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</si>
  <si>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</si>
  <si>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</si>
  <si>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</si>
  <si>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</si>
  <si>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</si>
  <si>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</si>
  <si>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</si>
  <si>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</si>
  <si>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</si>
  <si>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</si>
  <si>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</si>
  <si>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</si>
  <si>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</si>
  <si>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</si>
  <si>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</si>
  <si>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</si>
  <si>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</si>
  <si>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</si>
  <si>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</si>
  <si>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</si>
  <si>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</si>
  <si>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</si>
  <si>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</si>
  <si>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</si>
  <si>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</si>
  <si>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</si>
  <si>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</si>
  <si>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</si>
  <si>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</si>
  <si>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</si>
  <si>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</si>
  <si>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</si>
  <si>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</si>
  <si>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</si>
  <si>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</si>
  <si>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</si>
  <si>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</si>
  <si>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</si>
  <si>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</si>
  <si>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</si>
  <si>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</si>
  <si>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</si>
  <si>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</si>
  <si>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</si>
  <si>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</si>
  <si>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</si>
  <si>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</si>
  <si>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</si>
  <si>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</si>
  <si>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</si>
  <si>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</si>
  <si>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</si>
  <si>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</si>
  <si>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</si>
  <si>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</si>
  <si>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</si>
  <si>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</si>
  <si>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</si>
  <si>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</si>
  <si>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</si>
  <si>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</si>
  <si>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</si>
  <si>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</si>
  <si>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</si>
  <si>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</si>
  <si>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</si>
  <si>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</si>
  <si>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</si>
  <si>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</si>
  <si>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</si>
  <si>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</si>
  <si>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</si>
  <si>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</si>
  <si>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</si>
  <si>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</si>
  <si>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</si>
  <si>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</si>
  <si>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</si>
  <si>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</si>
  <si>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</si>
  <si>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</si>
  <si>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</si>
  <si>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</si>
  <si>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</si>
  <si>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</si>
  <si>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</si>
  <si>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</si>
  <si>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</si>
  <si>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</si>
  <si>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</si>
  <si>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</si>
  <si>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</si>
  <si>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</si>
  <si>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</si>
  <si>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</si>
  <si>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</si>
  <si>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</si>
  <si>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</si>
  <si>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</si>
  <si>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</si>
  <si>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</si>
  <si>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</si>
  <si>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</si>
  <si>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</si>
  <si>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</si>
  <si>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</si>
  <si>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</si>
  <si>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</si>
  <si>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</si>
  <si>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</si>
  <si>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</si>
  <si>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</si>
  <si>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</si>
  <si>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</si>
  <si>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</si>
  <si>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</si>
  <si>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</si>
  <si>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</si>
  <si>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</si>
  <si>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</si>
  <si>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</si>
  <si>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</si>
  <si>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</si>
  <si>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</si>
  <si>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</si>
  <si>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</si>
  <si>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</si>
  <si>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</si>
  <si>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</si>
  <si>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</si>
  <si>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</si>
  <si>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</si>
  <si>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</si>
  <si>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</si>
  <si>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</si>
  <si>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</si>
  <si>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</si>
  <si>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</si>
  <si>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</si>
  <si>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</si>
  <si>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</si>
  <si>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</si>
  <si>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</si>
  <si>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</si>
  <si>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</si>
  <si>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</si>
  <si>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</si>
  <si>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</si>
  <si>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</si>
  <si>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</si>
  <si>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</si>
  <si>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</si>
  <si>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</si>
  <si>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</si>
  <si>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</si>
  <si>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</si>
  <si>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</si>
  <si>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</si>
  <si>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</si>
  <si>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</si>
  <si>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</si>
  <si>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</si>
  <si>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</si>
  <si>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</si>
  <si>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</si>
  <si>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</si>
  <si>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</si>
  <si>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</si>
  <si>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</si>
  <si>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</si>
  <si>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</si>
  <si>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</si>
  <si>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</si>
  <si>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</si>
  <si>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</si>
  <si>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</si>
  <si>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</si>
  <si>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</si>
  <si>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</si>
  <si>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</si>
  <si>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</si>
  <si>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</si>
  <si>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</si>
  <si>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</si>
  <si>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</si>
  <si>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</si>
  <si>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</si>
  <si>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</si>
  <si>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</si>
  <si>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</si>
  <si>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</si>
  <si>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</si>
  <si>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</si>
  <si>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</si>
  <si>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</si>
  <si>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</si>
  <si>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</si>
  <si>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</si>
  <si>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</si>
  <si>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</si>
  <si>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</si>
  <si>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</si>
  <si>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</si>
  <si>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</si>
  <si>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</si>
  <si>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</si>
  <si>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</si>
  <si>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</si>
  <si>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</si>
  <si>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</si>
  <si>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</si>
  <si>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</si>
  <si>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</si>
  <si>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</si>
  <si>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</si>
  <si>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</si>
  <si>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</si>
  <si>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</si>
  <si>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</si>
  <si>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</si>
  <si>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</si>
  <si>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</si>
  <si>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</si>
  <si>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</si>
  <si>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</si>
  <si>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</si>
  <si>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</si>
  <si>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</si>
  <si>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</si>
  <si>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</si>
  <si>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</si>
  <si>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</si>
  <si>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</si>
  <si>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</si>
  <si>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</si>
  <si>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</si>
  <si>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</si>
  <si>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</si>
  <si>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</si>
  <si>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</si>
  <si>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</si>
  <si>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</si>
  <si>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</si>
  <si>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</si>
  <si>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</si>
  <si>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</si>
  <si>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</si>
  <si>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</si>
  <si>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</si>
  <si>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</si>
  <si>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</si>
  <si>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</si>
  <si>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</si>
  <si>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</si>
  <si>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</si>
  <si>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</si>
  <si>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</si>
  <si>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</si>
  <si>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</si>
  <si>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</si>
  <si>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</si>
  <si>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</si>
  <si>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</si>
  <si>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</si>
  <si>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</si>
  <si>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</si>
  <si>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</si>
  <si>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</si>
  <si>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</si>
  <si>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</si>
  <si>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</si>
  <si>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</si>
  <si>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</si>
  <si>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</si>
  <si>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</si>
  <si>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</si>
  <si>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</si>
  <si>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</si>
  <si>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</si>
  <si>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</si>
  <si>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</si>
  <si>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</si>
  <si>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</si>
  <si>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</si>
  <si>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</si>
  <si>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</si>
  <si>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</si>
  <si>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</si>
  <si>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</si>
  <si>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</si>
  <si>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</si>
  <si>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</si>
  <si>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</si>
  <si>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</si>
  <si>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</si>
  <si>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</si>
  <si>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</si>
  <si>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</si>
  <si>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</si>
  <si>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</si>
  <si>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</si>
  <si>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</si>
  <si>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</si>
  <si>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</si>
  <si>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</si>
  <si>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</si>
  <si>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</si>
  <si>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</si>
  <si>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</si>
  <si>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</si>
  <si>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</si>
  <si>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</si>
  <si>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</si>
  <si>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</si>
  <si>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</si>
  <si>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</si>
  <si>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</si>
  <si>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</si>
  <si>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</si>
  <si>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</si>
  <si>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</si>
  <si>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</si>
  <si>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</si>
  <si>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</si>
  <si>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</si>
  <si>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</si>
  <si>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</si>
  <si>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</si>
  <si>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</si>
  <si>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</si>
  <si>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</si>
  <si>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</si>
  <si>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</si>
  <si>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</si>
  <si>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</si>
  <si>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</si>
  <si>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</si>
  <si>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</si>
  <si>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</si>
  <si>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</si>
  <si>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</si>
  <si>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</si>
  <si>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</si>
  <si>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</si>
  <si>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</si>
  <si>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</si>
  <si>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</si>
  <si>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</si>
  <si>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</si>
  <si>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</si>
  <si>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</si>
  <si>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</si>
  <si>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</si>
  <si>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</si>
  <si>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</si>
  <si>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</si>
  <si>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</si>
  <si>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</si>
  <si>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</si>
  <si>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</si>
  <si>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</si>
  <si>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</si>
  <si>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</si>
  <si>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</si>
  <si>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</si>
  <si>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</si>
  <si>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</si>
  <si>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</si>
  <si>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</si>
  <si>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</si>
  <si>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</si>
  <si>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</si>
  <si>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</si>
  <si>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</si>
  <si>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</si>
  <si>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</si>
  <si>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</si>
  <si>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</si>
  <si>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</si>
  <si>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</si>
  <si>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</si>
  <si>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</si>
  <si>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</si>
  <si>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</si>
  <si>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</si>
  <si>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</si>
  <si>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</si>
  <si>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</si>
  <si>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</si>
  <si>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</si>
  <si>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</si>
  <si>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</si>
  <si>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</si>
  <si>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</si>
  <si>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</si>
  <si>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</si>
  <si>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</si>
  <si>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</si>
  <si>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</si>
  <si>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</si>
  <si>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</si>
  <si>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</si>
  <si>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</si>
  <si>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</si>
  <si>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</si>
  <si>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</si>
  <si>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</si>
  <si>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</si>
  <si>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</si>
  <si>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</si>
  <si>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</si>
  <si>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</si>
  <si>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</si>
  <si>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</si>
  <si>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</si>
  <si>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</si>
  <si>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</si>
  <si>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</si>
  <si>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</si>
  <si>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</si>
  <si>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</si>
  <si>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</si>
  <si>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</si>
  <si>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</si>
  <si>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</si>
  <si>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</si>
  <si>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</si>
  <si>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</si>
  <si>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</si>
  <si>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</si>
  <si>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</si>
  <si>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</si>
  <si>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</si>
  <si>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</si>
  <si>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</si>
  <si>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</si>
  <si>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</si>
  <si>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</si>
  <si>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</si>
  <si>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</si>
  <si>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</si>
  <si>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</si>
  <si>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</si>
  <si>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</si>
  <si>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</si>
  <si>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</si>
  <si>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</si>
  <si>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</si>
  <si>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</si>
  <si>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</si>
  <si>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</si>
  <si>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</si>
  <si>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</si>
  <si>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</si>
  <si>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</si>
  <si>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</si>
  <si>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</si>
  <si>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</si>
  <si>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</si>
  <si>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</si>
  <si>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</si>
  <si>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</si>
  <si>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</si>
  <si>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</si>
  <si>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</si>
  <si>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</si>
  <si>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</si>
  <si>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</si>
  <si>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</si>
  <si>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</si>
  <si>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</si>
  <si>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</si>
  <si>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</si>
  <si>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</si>
  <si>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</si>
  <si>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</si>
  <si>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</si>
  <si>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</si>
  <si>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</si>
  <si>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</si>
  <si>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</si>
  <si>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</si>
  <si>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</si>
  <si>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</si>
  <si>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</si>
  <si>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</si>
  <si>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</si>
  <si>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</si>
  <si>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</si>
  <si>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</si>
  <si>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</si>
  <si>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</si>
  <si>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</si>
  <si>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</si>
  <si>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</si>
  <si>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</si>
  <si>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</si>
  <si>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</si>
  <si>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</si>
  <si>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</si>
  <si>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</si>
  <si>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</si>
  <si>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</si>
  <si>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</si>
  <si>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</si>
  <si>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</si>
  <si>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</si>
  <si>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</si>
  <si>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</si>
  <si>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</si>
  <si>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</si>
  <si>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</si>
  <si>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</si>
  <si>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</si>
  <si>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</si>
  <si>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</si>
  <si>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</si>
  <si>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</si>
  <si>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</si>
  <si>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</si>
  <si>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</si>
  <si>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</si>
  <si>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</si>
  <si>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</si>
  <si>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</si>
  <si>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</si>
  <si>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</si>
  <si>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</si>
  <si>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</si>
  <si>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</si>
  <si>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</si>
  <si>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</si>
  <si>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</si>
  <si>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</si>
  <si>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</si>
  <si>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</si>
  <si>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</si>
  <si>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</si>
  <si>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</si>
  <si>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</si>
  <si>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</si>
  <si>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</si>
  <si>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</si>
  <si>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</si>
  <si>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</si>
  <si>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</si>
  <si>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</si>
  <si>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</si>
  <si>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</si>
  <si>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</si>
  <si>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</si>
  <si>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</si>
  <si>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</si>
  <si>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</si>
  <si>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</si>
  <si>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</si>
  <si>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</si>
  <si>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</si>
  <si>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</si>
  <si>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</si>
  <si>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</si>
  <si>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</si>
  <si>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</si>
  <si>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</si>
  <si>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</si>
  <si>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</si>
  <si>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</si>
  <si>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</si>
  <si>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</si>
  <si>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</si>
  <si>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</si>
  <si>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</si>
  <si>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</si>
  <si>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</si>
  <si>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</si>
  <si>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</si>
  <si>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</si>
  <si>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</si>
  <si>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</si>
  <si>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</si>
  <si>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</si>
  <si>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</si>
  <si>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</si>
  <si>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</si>
  <si>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</si>
  <si>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</si>
  <si>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</si>
  <si>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</si>
  <si>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</si>
  <si>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</si>
  <si>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</si>
  <si>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</si>
  <si>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</si>
  <si>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</si>
  <si>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</si>
  <si>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</si>
  <si>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</si>
  <si>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</si>
  <si>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</si>
  <si>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</si>
  <si>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</si>
  <si>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</si>
  <si>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</si>
  <si>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</si>
  <si>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</si>
  <si>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</si>
  <si>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</si>
  <si>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</si>
  <si>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</si>
  <si>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</si>
  <si>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</si>
  <si>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</si>
  <si>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</si>
  <si>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</si>
  <si>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</si>
  <si>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</si>
  <si>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</si>
  <si>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</si>
  <si>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</si>
  <si>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</si>
  <si>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</si>
  <si>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</si>
  <si>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</si>
  <si>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</si>
  <si>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</si>
  <si>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</si>
  <si>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</si>
  <si>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</si>
  <si>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</si>
  <si>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</si>
  <si>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</si>
  <si>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</si>
  <si>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</si>
  <si>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</si>
  <si>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</si>
  <si>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</si>
  <si>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</si>
  <si>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</si>
  <si>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</si>
  <si>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</si>
  <si>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</si>
  <si>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</si>
  <si>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</si>
  <si>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</si>
  <si>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</si>
  <si>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</si>
  <si>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</si>
  <si>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</si>
  <si>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</si>
  <si>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</si>
  <si>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</si>
  <si>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</si>
  <si>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</si>
  <si>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</si>
  <si>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</si>
  <si>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</si>
  <si>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</si>
  <si>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</si>
  <si>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</si>
  <si>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</si>
  <si>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</si>
  <si>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</si>
  <si>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</si>
  <si>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</si>
  <si>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</si>
  <si>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</si>
  <si>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</si>
  <si>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</si>
  <si>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</si>
  <si>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</si>
  <si>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</si>
  <si>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</si>
  <si>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</si>
  <si>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</si>
  <si>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</si>
  <si>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</si>
  <si>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</si>
  <si>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</si>
  <si>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</si>
  <si>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</si>
  <si>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</si>
  <si>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</si>
  <si>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</si>
  <si>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</si>
  <si>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</si>
  <si>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</si>
  <si>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</si>
  <si>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</si>
  <si>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</si>
  <si>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</si>
  <si>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</si>
  <si>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</si>
  <si>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</si>
  <si>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</si>
  <si>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</si>
  <si>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</si>
  <si>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</si>
  <si>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</si>
  <si>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</si>
  <si>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</si>
  <si>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</si>
  <si>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</si>
  <si>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</si>
  <si>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</si>
  <si>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</si>
  <si>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</si>
  <si>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</si>
  <si>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</si>
  <si>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</si>
  <si>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</si>
  <si>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</si>
  <si>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</si>
  <si>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</si>
  <si>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</si>
  <si>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</si>
  <si>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</si>
  <si>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</si>
  <si>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</si>
  <si>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</si>
  <si>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</si>
  <si>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</si>
  <si>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</si>
  <si>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</si>
  <si>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</si>
  <si>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</si>
  <si>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</si>
  <si>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</si>
  <si>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</si>
  <si>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</si>
  <si>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</si>
  <si>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</si>
  <si>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</si>
  <si>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</si>
  <si>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</si>
  <si>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</si>
  <si>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</si>
  <si>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</si>
  <si>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</si>
  <si>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</si>
  <si>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</si>
  <si>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</si>
  <si>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</si>
  <si>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</si>
  <si>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</si>
  <si>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</si>
  <si>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</si>
  <si>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</si>
  <si>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</si>
  <si>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</si>
  <si>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</si>
  <si>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</si>
  <si>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</si>
  <si>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</si>
  <si>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</si>
  <si>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</si>
  <si>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</si>
  <si>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</si>
  <si>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</si>
  <si>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</si>
  <si>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</si>
  <si>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</si>
  <si>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</si>
  <si>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</si>
  <si>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</si>
  <si>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</si>
  <si>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</si>
  <si>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</si>
  <si>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</si>
  <si>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</si>
  <si>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</si>
  <si>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</si>
  <si>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</si>
  <si>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</si>
  <si>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</si>
  <si>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</si>
  <si>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</si>
  <si>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</si>
  <si>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</si>
  <si>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</si>
  <si>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</si>
  <si>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</si>
  <si>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</si>
  <si>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</si>
  <si>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</si>
  <si>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</si>
  <si>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</si>
  <si>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</si>
  <si>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</si>
  <si>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</si>
  <si>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</si>
  <si>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</si>
  <si>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</si>
  <si>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</si>
  <si>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</si>
  <si>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</si>
  <si>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</si>
  <si>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</si>
  <si>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</si>
  <si>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</si>
  <si>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</si>
  <si>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</si>
  <si>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</si>
  <si>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</si>
  <si>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</si>
  <si>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</si>
  <si>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</si>
  <si>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</si>
  <si>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</si>
  <si>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</si>
  <si>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</si>
  <si>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</si>
  <si>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</si>
  <si>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</si>
  <si>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</si>
  <si>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</si>
  <si>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</si>
  <si>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</si>
  <si>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</si>
  <si>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</si>
  <si>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</si>
  <si>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</si>
  <si>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</si>
  <si>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</si>
  <si>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</si>
  <si>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</si>
  <si>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</si>
  <si>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</si>
  <si>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</si>
  <si>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</si>
  <si>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</si>
  <si>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</si>
  <si>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</si>
  <si>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</si>
  <si>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</si>
  <si>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</si>
  <si>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</si>
  <si>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</si>
  <si>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</si>
  <si>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</si>
  <si>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</si>
  <si>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</si>
  <si>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</si>
  <si>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</si>
  <si>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</si>
  <si>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</si>
  <si>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</si>
  <si>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</si>
  <si>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</si>
  <si>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</si>
  <si>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</si>
  <si>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</si>
  <si>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</si>
  <si>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</si>
  <si>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</si>
  <si>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</si>
  <si>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</si>
  <si>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</si>
  <si>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</si>
  <si>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</si>
  <si>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</si>
  <si>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</si>
  <si>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</si>
  <si>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</si>
  <si>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</si>
  <si>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</si>
  <si>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</si>
  <si>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</si>
  <si>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</si>
  <si>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</si>
  <si>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</si>
  <si>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</si>
  <si>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</si>
  <si>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</si>
  <si>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</si>
  <si>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</si>
  <si>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</si>
  <si>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</si>
  <si>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</si>
  <si>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</si>
  <si>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</si>
  <si>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</si>
  <si>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</si>
  <si>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</si>
  <si>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</si>
  <si>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</si>
  <si>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</si>
  <si>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</si>
  <si>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</si>
  <si>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</si>
  <si>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</si>
  <si>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</si>
  <si>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</si>
  <si>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</si>
  <si>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</si>
  <si>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</si>
  <si>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</si>
  <si>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</si>
  <si>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</si>
  <si>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</si>
  <si>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</si>
  <si>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</si>
  <si>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</si>
  <si>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</si>
  <si>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</si>
  <si>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</si>
  <si>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</si>
  <si>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</si>
  <si>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</si>
  <si>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</si>
  <si>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</si>
  <si>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</si>
  <si>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</si>
  <si>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</si>
  <si>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</si>
  <si>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</si>
  <si>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</si>
  <si>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</si>
  <si>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</si>
  <si>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</si>
  <si>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</si>
  <si>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</si>
  <si>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</si>
  <si>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</si>
  <si>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</si>
  <si>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</si>
  <si>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</si>
  <si>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</si>
  <si>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</si>
  <si>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</si>
  <si>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</si>
  <si>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</si>
  <si>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</si>
  <si>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</si>
  <si>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</si>
  <si>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</si>
  <si>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</si>
  <si>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</si>
  <si>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</si>
  <si>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</si>
  <si>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</si>
  <si>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</si>
  <si>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</si>
  <si>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</si>
  <si>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</si>
  <si>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</si>
  <si>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</si>
  <si>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</si>
  <si>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</si>
  <si>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</si>
  <si>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</si>
  <si>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</si>
  <si>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</si>
  <si>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</si>
  <si>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</si>
  <si>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</si>
  <si>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</si>
  <si>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</si>
  <si>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</si>
  <si>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</si>
  <si>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</si>
  <si>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</si>
  <si>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</si>
  <si>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</si>
  <si>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</si>
  <si>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</si>
  <si>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</si>
  <si>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</si>
  <si>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</si>
  <si>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</si>
  <si>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</si>
  <si>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</si>
  <si>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</si>
  <si>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</si>
  <si>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</si>
  <si>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</si>
  <si>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</si>
  <si>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</si>
  <si>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</si>
  <si>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</si>
  <si>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</si>
  <si>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</si>
  <si>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</si>
  <si>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</si>
  <si>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</si>
  <si>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</si>
  <si>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</si>
  <si>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</si>
  <si>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</si>
  <si>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</si>
  <si>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</si>
  <si>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</si>
  <si>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</si>
  <si>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</si>
  <si>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</si>
  <si>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</si>
  <si>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</si>
  <si>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</si>
  <si>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</si>
  <si>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</si>
  <si>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</si>
  <si>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</si>
  <si>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</si>
  <si>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</si>
  <si>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</si>
  <si>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</si>
  <si>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</si>
  <si>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</si>
  <si>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</si>
  <si>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</si>
  <si>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</si>
  <si>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</si>
  <si>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</si>
  <si>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</si>
  <si>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</si>
  <si>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</si>
  <si>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</si>
  <si>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</si>
  <si>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</si>
  <si>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</si>
  <si>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</si>
  <si>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</si>
  <si>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</si>
  <si>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</si>
  <si>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</si>
  <si>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</si>
  <si>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</si>
  <si>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</si>
  <si>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</si>
  <si>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</si>
  <si>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</si>
  <si>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</si>
  <si>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</si>
  <si>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</si>
  <si>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</si>
  <si>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</si>
  <si>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</si>
  <si>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</si>
  <si>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</si>
  <si>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</si>
  <si>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</si>
  <si>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</si>
  <si>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</si>
  <si>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</si>
  <si>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</si>
  <si>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</si>
  <si>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</si>
  <si>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</si>
  <si>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</si>
  <si>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</si>
  <si>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</si>
  <si>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</si>
  <si>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</si>
  <si>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</si>
  <si>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</si>
  <si>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</si>
  <si>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</si>
  <si>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</si>
  <si>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</si>
  <si>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</si>
  <si>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</si>
  <si>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</si>
  <si>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</si>
  <si>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</si>
  <si>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</si>
  <si>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</si>
  <si>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</si>
  <si>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</si>
  <si>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</si>
  <si>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</si>
  <si>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</si>
  <si>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</si>
  <si>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</si>
  <si>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</si>
  <si>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</si>
  <si>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</si>
  <si>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</si>
  <si>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</si>
  <si>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</si>
  <si>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</si>
  <si>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</si>
  <si>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</si>
  <si>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</si>
  <si>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</si>
  <si>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</si>
  <si>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</si>
  <si>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</si>
  <si>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</si>
  <si>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</si>
  <si>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</si>
  <si>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</si>
  <si>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</si>
  <si>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</si>
  <si>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</si>
  <si>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</si>
  <si>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</si>
  <si>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</si>
  <si>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</si>
  <si>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</si>
  <si>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</si>
  <si>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</si>
  <si>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</si>
  <si>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</si>
  <si>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</si>
  <si>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</si>
  <si>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</si>
  <si>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</si>
  <si>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</si>
  <si>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</si>
  <si>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</si>
  <si>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</si>
  <si>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</si>
  <si>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</si>
  <si>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</si>
  <si>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</si>
  <si>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</si>
  <si>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</si>
  <si>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</si>
  <si>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</si>
  <si>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</si>
  <si>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</si>
  <si>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</si>
  <si>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</si>
  <si>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</si>
  <si>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</si>
  <si>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</si>
  <si>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</si>
  <si>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</si>
  <si>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</si>
  <si>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</si>
  <si>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</si>
  <si>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</si>
  <si>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</si>
  <si>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</si>
  <si>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</si>
  <si>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</si>
  <si>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</si>
  <si>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</si>
  <si>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</si>
  <si>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</si>
  <si>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</si>
  <si>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</si>
  <si>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</si>
  <si>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</si>
  <si>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</si>
  <si>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</si>
  <si>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</si>
  <si>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</si>
  <si>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</si>
  <si>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</si>
  <si>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</si>
  <si>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</si>
  <si>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</si>
  <si>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</si>
  <si>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</si>
  <si>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</si>
  <si>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</si>
  <si>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</si>
  <si>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</si>
  <si>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</si>
  <si>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</si>
  <si>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</si>
  <si>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</si>
  <si>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</si>
  <si>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</si>
  <si>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</si>
  <si>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</si>
  <si>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</si>
  <si>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</si>
  <si>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</si>
  <si>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</si>
  <si>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</si>
  <si>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</si>
  <si>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</si>
  <si>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</si>
  <si>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</si>
  <si>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</si>
  <si>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</si>
  <si>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</si>
  <si>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</si>
  <si>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</si>
  <si>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</si>
  <si>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</si>
  <si>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</si>
  <si>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</si>
  <si>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</si>
  <si>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</si>
  <si>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</si>
  <si>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</si>
  <si>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</si>
  <si>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</si>
  <si>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</si>
  <si>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</si>
  <si>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</si>
  <si>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</si>
  <si>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</si>
  <si>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</si>
  <si>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</si>
  <si>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</si>
  <si>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</si>
  <si>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</si>
  <si>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</si>
  <si>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</si>
  <si>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</si>
  <si>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</si>
  <si>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</si>
  <si>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</si>
  <si>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</si>
  <si>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</si>
  <si>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</si>
  <si>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</si>
  <si>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</si>
  <si>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</si>
  <si>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</si>
  <si>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</si>
  <si>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</si>
  <si>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</si>
  <si>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</si>
  <si>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</si>
  <si>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</si>
  <si>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</si>
  <si>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</si>
  <si>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</si>
  <si>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</si>
  <si>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</si>
  <si>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</si>
  <si>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</si>
  <si>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</si>
  <si>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</si>
  <si>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</si>
  <si>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</si>
  <si>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</si>
  <si>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</si>
  <si>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</si>
  <si>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</si>
  <si>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</si>
  <si>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</si>
  <si>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</si>
  <si>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</si>
  <si>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</si>
  <si>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</si>
  <si>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</si>
  <si>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</si>
  <si>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</si>
  <si>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</si>
  <si>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</si>
  <si>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</si>
  <si>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</si>
  <si>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</si>
  <si>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</si>
  <si>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</si>
  <si>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</si>
  <si>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</si>
  <si>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</si>
  <si>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</si>
  <si>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</si>
  <si>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</si>
  <si>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</si>
  <si>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</si>
  <si>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</si>
  <si>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</si>
  <si>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</si>
  <si>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</si>
  <si>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</si>
  <si>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</si>
  <si>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</si>
  <si>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</si>
  <si>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</si>
  <si>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</si>
  <si>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</si>
  <si>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</si>
  <si>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</si>
  <si>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</si>
  <si>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</si>
  <si>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</si>
  <si>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</si>
  <si>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</si>
  <si>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</si>
  <si>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</si>
  <si>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</si>
  <si>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</si>
  <si>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</si>
  <si>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</si>
  <si>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</si>
  <si>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</si>
  <si>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</si>
  <si>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</si>
  <si>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</si>
  <si>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</si>
  <si>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</si>
  <si>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</si>
  <si>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</si>
  <si>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</si>
  <si>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</si>
  <si>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</si>
  <si>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</si>
  <si>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</si>
  <si>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</si>
  <si>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</si>
  <si>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</si>
  <si>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</si>
  <si>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</si>
  <si>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</si>
  <si>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</si>
  <si>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</si>
  <si>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</si>
  <si>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</si>
  <si>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</si>
  <si>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</si>
  <si>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</si>
  <si>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</si>
  <si>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</si>
  <si>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</si>
  <si>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</si>
  <si>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</si>
  <si>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</si>
  <si>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</si>
  <si>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</si>
  <si>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</si>
  <si>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</si>
  <si>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</si>
  <si>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</si>
  <si>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</si>
  <si>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</si>
  <si>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</si>
  <si>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</si>
  <si>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</si>
  <si>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</si>
  <si>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</si>
  <si>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</si>
  <si>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</si>
  <si>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</si>
  <si>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</si>
  <si>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</si>
  <si>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</si>
  <si>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</si>
  <si>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</si>
  <si>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</si>
  <si>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</si>
  <si>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</si>
  <si>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</si>
  <si>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</si>
  <si>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</si>
  <si>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</si>
  <si>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</si>
  <si>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</si>
  <si>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</si>
  <si>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</si>
  <si>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</si>
  <si>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</si>
  <si>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</si>
  <si>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</si>
  <si>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</si>
  <si>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</si>
  <si>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</si>
  <si>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</si>
  <si>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</si>
  <si>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</si>
  <si>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</si>
  <si>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</si>
  <si>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</si>
  <si>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</si>
  <si>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</si>
  <si>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</si>
  <si>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</si>
  <si>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</si>
  <si>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</si>
  <si>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</si>
  <si>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</si>
  <si>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</si>
  <si>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</si>
  <si>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</si>
  <si>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</si>
  <si>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</si>
  <si>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</si>
  <si>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</si>
  <si>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</si>
  <si>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</si>
  <si>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</si>
  <si>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</si>
  <si>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</si>
  <si>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</si>
  <si>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</si>
  <si>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</si>
  <si>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</si>
  <si>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</si>
  <si>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</si>
  <si>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</si>
  <si>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</si>
  <si>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</si>
  <si>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</si>
  <si>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</si>
  <si>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</si>
  <si>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</si>
  <si>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</si>
  <si>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</si>
  <si>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</si>
  <si>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</si>
  <si>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</si>
  <si>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</si>
  <si>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</si>
  <si>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</si>
  <si>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</si>
  <si>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</si>
  <si>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</si>
  <si>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</si>
  <si>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</si>
  <si>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</si>
  <si>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</si>
  <si>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</si>
  <si>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</si>
  <si>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</si>
  <si>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</si>
  <si>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</si>
  <si>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</si>
  <si>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</si>
  <si>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</si>
  <si>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</si>
  <si>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</si>
  <si>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</si>
  <si>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</si>
  <si>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</si>
  <si>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</si>
  <si>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</si>
  <si>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</si>
  <si>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</si>
  <si>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</si>
  <si>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</si>
  <si>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</si>
  <si>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</si>
  <si>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</si>
  <si>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</si>
  <si>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</si>
  <si>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</si>
  <si>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</si>
  <si>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</si>
  <si>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</si>
  <si>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</si>
  <si>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</si>
  <si>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</si>
  <si>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</si>
  <si>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</si>
  <si>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</si>
  <si>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</si>
  <si>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</si>
  <si>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</si>
  <si>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</si>
  <si>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</si>
  <si>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</si>
  <si>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</si>
  <si>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</si>
  <si>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</si>
  <si>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</si>
  <si>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</si>
  <si>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</si>
  <si>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</si>
  <si>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</si>
  <si>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</si>
  <si>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</si>
  <si>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</si>
  <si>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</si>
  <si>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</si>
  <si>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</si>
  <si>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</si>
  <si>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</si>
  <si>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</si>
  <si>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</si>
  <si>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</si>
  <si>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</si>
  <si>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</si>
  <si>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</si>
  <si>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</si>
  <si>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</si>
  <si>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</si>
  <si>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</si>
  <si>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</si>
  <si>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</si>
  <si>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</si>
  <si>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</si>
  <si>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</si>
  <si>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</si>
  <si>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</si>
  <si>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</si>
  <si>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</si>
  <si>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</si>
  <si>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</si>
  <si>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</si>
  <si>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</si>
  <si>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</si>
  <si>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</si>
  <si>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</si>
  <si>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</si>
  <si>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</si>
  <si>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</si>
  <si>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</si>
  <si>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</si>
  <si>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</si>
  <si>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</si>
  <si>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</si>
  <si>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</si>
  <si>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</si>
  <si>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</si>
  <si>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</si>
  <si>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</si>
  <si>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</si>
  <si>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</si>
  <si>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</si>
  <si>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</si>
  <si>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</si>
  <si>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</si>
  <si>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</si>
  <si>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</si>
  <si>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</si>
  <si>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</si>
  <si>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</si>
  <si>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</si>
  <si>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</si>
  <si>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</si>
  <si>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</si>
  <si>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</si>
  <si>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</si>
  <si>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</si>
  <si>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</si>
  <si>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</si>
  <si>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</si>
  <si>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</si>
  <si>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</si>
  <si>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</si>
  <si>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</si>
  <si>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</si>
  <si>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</si>
  <si>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</si>
  <si>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</si>
  <si>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</si>
  <si>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</si>
  <si>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</si>
  <si>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</si>
  <si>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</si>
  <si>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</si>
  <si>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</si>
  <si>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</si>
  <si>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</si>
  <si>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</si>
  <si>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</si>
  <si>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</si>
  <si>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</si>
  <si>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</si>
  <si>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</si>
  <si>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</si>
  <si>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</si>
  <si>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</si>
  <si>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</si>
  <si>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</si>
  <si>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</si>
  <si>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</si>
  <si>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</si>
  <si>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</si>
  <si>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</si>
  <si>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</si>
  <si>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</si>
  <si>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</si>
  <si>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</si>
  <si>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</si>
  <si>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</si>
  <si>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</si>
  <si>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</si>
  <si>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</si>
  <si>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</si>
  <si>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</si>
  <si>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</si>
  <si>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</si>
  <si>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</si>
  <si>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</si>
  <si>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</si>
  <si>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</si>
  <si>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</si>
  <si>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</si>
  <si>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</si>
  <si>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</si>
  <si>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</si>
  <si>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</si>
  <si>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</si>
  <si>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</si>
  <si>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</si>
  <si>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</si>
  <si>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</si>
  <si>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</si>
  <si>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</si>
  <si>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</si>
  <si>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</si>
  <si>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</si>
  <si>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</si>
  <si>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</si>
  <si>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</si>
  <si>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</si>
  <si>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</si>
  <si>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</si>
  <si>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</si>
  <si>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</si>
  <si>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</si>
  <si>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</si>
  <si>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</si>
  <si>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</si>
  <si>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</si>
  <si>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</si>
  <si>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</si>
  <si>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</si>
  <si>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</si>
  <si>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</si>
  <si>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</si>
  <si>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</si>
  <si>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</si>
  <si>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</si>
  <si>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</si>
  <si>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</si>
  <si>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</si>
  <si>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</si>
  <si>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</si>
  <si>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</si>
  <si>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</si>
  <si>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</si>
  <si>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</si>
  <si>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</si>
  <si>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</si>
  <si>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</si>
  <si>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</si>
  <si>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</si>
  <si>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</si>
  <si>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</si>
  <si>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</si>
  <si>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</si>
  <si>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</si>
  <si>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</si>
  <si>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</si>
  <si>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</si>
  <si>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</si>
  <si>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</si>
  <si>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</si>
  <si>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</si>
  <si>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</si>
  <si>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</si>
  <si>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</si>
  <si>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</si>
  <si>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</si>
  <si>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</si>
  <si>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</si>
  <si>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</si>
  <si>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</si>
  <si>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</si>
  <si>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</si>
  <si>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</si>
  <si>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</si>
  <si>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</si>
  <si>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</si>
  <si>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</si>
  <si>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</si>
  <si>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</si>
  <si>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</si>
  <si>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</si>
  <si>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</si>
  <si>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</si>
  <si>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</si>
  <si>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</si>
  <si>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</si>
  <si>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</si>
  <si>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</si>
  <si>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</si>
  <si>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</si>
  <si>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</si>
  <si>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</si>
  <si>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</si>
  <si>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</si>
  <si>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</si>
  <si>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</si>
  <si>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</si>
  <si>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</si>
  <si>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</si>
  <si>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</si>
  <si>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</si>
  <si>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</si>
  <si>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</si>
  <si>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</si>
  <si>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</si>
  <si>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</si>
  <si>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</si>
  <si>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</si>
  <si>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</si>
  <si>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</si>
  <si>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</si>
  <si>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</si>
  <si>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</si>
  <si>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</si>
  <si>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</si>
  <si>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</si>
  <si>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</si>
  <si>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</si>
  <si>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</si>
  <si>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</si>
  <si>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</si>
  <si>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</si>
  <si>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</si>
  <si>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</si>
  <si>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</si>
  <si>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</si>
  <si>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</si>
  <si>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</si>
  <si>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</si>
  <si>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</si>
  <si>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</si>
  <si>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</si>
  <si>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</si>
  <si>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</si>
  <si>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</si>
  <si>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</si>
  <si>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</si>
  <si>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</si>
  <si>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</si>
  <si>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</si>
  <si>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</si>
  <si>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</si>
  <si>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</si>
  <si>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</si>
  <si>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</si>
  <si>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</si>
  <si>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</si>
  <si>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</si>
  <si>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</si>
  <si>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</si>
  <si>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</si>
  <si>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</si>
  <si>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</si>
  <si>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</si>
  <si>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</si>
  <si>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</si>
  <si>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</si>
  <si>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</si>
  <si>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</si>
  <si>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</si>
  <si>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</si>
  <si>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</si>
  <si>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</si>
  <si>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</si>
  <si>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</si>
  <si>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</si>
  <si>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</si>
  <si>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</si>
  <si>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</si>
  <si>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</si>
  <si>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</si>
  <si>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</si>
  <si>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</si>
  <si>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</si>
  <si>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</si>
  <si>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</si>
  <si>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</si>
  <si>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</si>
  <si>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</si>
  <si>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</si>
  <si>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</si>
  <si>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</si>
  <si>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</si>
  <si>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</si>
  <si>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</si>
  <si>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</si>
  <si>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</si>
  <si>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</si>
  <si>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</si>
  <si>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</si>
  <si>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</si>
  <si>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</si>
  <si>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</si>
  <si>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</si>
  <si>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</si>
  <si>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</si>
  <si>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</si>
  <si>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</si>
  <si>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</si>
  <si>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</si>
  <si>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</si>
  <si>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</si>
  <si>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</si>
  <si>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</si>
  <si>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</si>
  <si>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</si>
  <si>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</si>
  <si>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</si>
  <si>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</si>
  <si>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</si>
  <si>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</si>
  <si>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</si>
  <si>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</si>
  <si>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</si>
  <si>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</si>
  <si>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</si>
  <si>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</si>
  <si>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</si>
  <si>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</si>
  <si>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</si>
  <si>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</si>
  <si>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</si>
  <si>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</si>
  <si>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</si>
  <si>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</si>
  <si>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</si>
  <si>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</si>
  <si>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</si>
  <si>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</si>
  <si>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</si>
  <si>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</si>
  <si>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</si>
  <si>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</si>
  <si>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</si>
  <si>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</si>
  <si>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</si>
  <si>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</si>
  <si>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</si>
  <si>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</si>
  <si>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</si>
  <si>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</si>
  <si>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</si>
  <si>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</si>
  <si>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</si>
  <si>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</si>
  <si>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</si>
  <si>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</si>
  <si>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</si>
  <si>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</si>
  <si>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</si>
  <si>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</si>
  <si>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</si>
  <si>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</si>
  <si>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</si>
  <si>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</si>
  <si>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</si>
  <si>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</si>
  <si>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</si>
  <si>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</si>
  <si>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</si>
  <si>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</si>
  <si>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</si>
  <si>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</si>
  <si>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</si>
  <si>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</si>
  <si>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</si>
  <si>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</si>
  <si>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</si>
  <si>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</si>
  <si>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</si>
  <si>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</si>
  <si>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</si>
  <si>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</si>
  <si>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</si>
  <si>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</si>
  <si>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</si>
  <si>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</si>
  <si>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</si>
  <si>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</si>
  <si>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</si>
  <si>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</si>
  <si>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</si>
  <si>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</si>
  <si>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</si>
  <si>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</si>
  <si>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</si>
  <si>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</si>
  <si>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</si>
  <si>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</si>
  <si>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</si>
  <si>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</si>
  <si>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</si>
  <si>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</si>
  <si>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</si>
  <si>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</si>
  <si>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</si>
  <si>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</si>
  <si>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</si>
  <si>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</si>
  <si>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</si>
  <si>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</si>
  <si>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</si>
  <si>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</si>
  <si>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</si>
  <si>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</si>
  <si>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</si>
  <si>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</si>
  <si>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</si>
  <si>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</si>
  <si>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</si>
  <si>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</si>
  <si>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</si>
  <si>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</si>
  <si>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</si>
  <si>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</si>
  <si>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</si>
  <si>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</si>
  <si>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</si>
  <si>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</si>
  <si>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</si>
  <si>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</si>
  <si>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</si>
  <si>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</si>
  <si>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</si>
  <si>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</si>
  <si>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</si>
  <si>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</si>
  <si>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</si>
  <si>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</si>
  <si>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</si>
  <si>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</si>
  <si>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</si>
  <si>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</si>
  <si>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</si>
  <si>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</si>
  <si>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</si>
  <si>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</si>
  <si>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</si>
  <si>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</si>
  <si>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</si>
  <si>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</si>
  <si>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</si>
  <si>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</si>
  <si>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</si>
  <si>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</si>
  <si>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</si>
  <si>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</si>
  <si>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</si>
  <si>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</si>
  <si>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</si>
  <si>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</si>
  <si>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</si>
  <si>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</si>
  <si>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</si>
  <si>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</si>
  <si>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</si>
  <si>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</si>
  <si>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</si>
  <si>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</si>
  <si>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</si>
  <si>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</si>
  <si>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</si>
  <si>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</si>
  <si>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</si>
  <si>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</si>
  <si>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</si>
  <si>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</si>
  <si>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</si>
  <si>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</si>
  <si>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</si>
  <si>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</si>
  <si>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</si>
  <si>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</si>
  <si>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</si>
  <si>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</si>
  <si>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</si>
  <si>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</si>
  <si>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</si>
  <si>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</si>
  <si>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</si>
  <si>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</si>
  <si>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</si>
  <si>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</si>
  <si>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</si>
  <si>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</si>
  <si>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</si>
  <si>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</si>
  <si>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</si>
  <si>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</si>
  <si>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</si>
  <si>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</si>
  <si>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</si>
  <si>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</si>
  <si>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</si>
  <si>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</si>
  <si>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</si>
  <si>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</si>
  <si>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</si>
  <si>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</si>
  <si>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</si>
  <si>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</si>
  <si>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</si>
  <si>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</si>
  <si>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</si>
  <si>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</si>
  <si>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</si>
  <si>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</si>
  <si>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</si>
  <si>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</si>
  <si>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</si>
  <si>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</si>
  <si>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</si>
  <si>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</si>
  <si>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</si>
  <si>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</si>
  <si>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</si>
  <si>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</si>
  <si>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</si>
  <si>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</si>
  <si>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</si>
  <si>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</si>
  <si>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</si>
  <si>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</si>
  <si>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</si>
  <si>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</si>
  <si>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</si>
  <si>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</si>
  <si>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</si>
  <si>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</si>
  <si>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</si>
  <si>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</si>
  <si>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</si>
  <si>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</si>
  <si>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</si>
  <si>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</si>
  <si>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</si>
  <si>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</si>
  <si>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</si>
  <si>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</si>
  <si>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</si>
  <si>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</si>
  <si>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</si>
  <si>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</si>
  <si>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</si>
  <si>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</si>
  <si>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</si>
  <si>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</si>
  <si>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</si>
  <si>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</si>
  <si>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</si>
  <si>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</si>
  <si>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</si>
  <si>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</si>
  <si>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</si>
  <si>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</si>
  <si>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</si>
  <si>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</si>
  <si>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</si>
  <si>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</si>
  <si>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</si>
  <si>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</si>
  <si>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</si>
  <si>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</si>
  <si>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</si>
  <si>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</si>
  <si>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</si>
  <si>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</si>
  <si>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</si>
  <si>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</si>
  <si>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</si>
  <si>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</si>
  <si>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</si>
  <si>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</si>
  <si>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</si>
  <si>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</si>
  <si>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</si>
  <si>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</si>
  <si>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</si>
  <si>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</si>
  <si>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</si>
  <si>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</si>
  <si>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</si>
  <si>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</si>
  <si>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</si>
  <si>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</si>
  <si>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</si>
  <si>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</si>
  <si>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</si>
  <si>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</si>
  <si>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</si>
  <si>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</si>
  <si>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</si>
  <si>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</si>
  <si>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</si>
  <si>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</si>
  <si>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</si>
  <si>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</si>
  <si>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</si>
  <si>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</si>
  <si>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</si>
  <si>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</si>
  <si>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</si>
  <si>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</si>
  <si>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</si>
  <si>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</si>
  <si>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</si>
  <si>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</si>
  <si>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</si>
  <si>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</si>
  <si>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</si>
  <si>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</si>
  <si>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</si>
  <si>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</si>
  <si>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</si>
  <si>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</si>
  <si>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</si>
  <si>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</si>
  <si>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</si>
  <si>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</si>
  <si>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</si>
  <si>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</si>
  <si>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</si>
  <si>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</si>
  <si>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</si>
  <si>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</si>
  <si>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</si>
  <si>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</si>
  <si>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</si>
  <si>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</si>
  <si>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</si>
  <si>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</si>
  <si>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</si>
  <si>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</si>
  <si>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</si>
  <si>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</si>
  <si>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</si>
  <si>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</si>
  <si>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</si>
  <si>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</si>
  <si>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</si>
  <si>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</si>
  <si>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</si>
  <si>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</si>
  <si>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</si>
  <si>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</si>
  <si>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</si>
  <si>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</si>
  <si>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</si>
  <si>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</si>
  <si>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</si>
  <si>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</si>
  <si>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</si>
  <si>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</si>
  <si>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</si>
  <si>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</si>
  <si>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</si>
  <si>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</si>
  <si>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</si>
  <si>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</si>
  <si>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</si>
  <si>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</si>
  <si>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</si>
  <si>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</si>
  <si>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</si>
  <si>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</si>
  <si>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</si>
  <si>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</si>
  <si>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</si>
  <si>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</si>
  <si>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</si>
  <si>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</si>
  <si>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</si>
  <si>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</si>
  <si>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</si>
  <si>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</si>
  <si>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</si>
  <si>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</si>
  <si>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</si>
  <si>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</si>
  <si>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</si>
  <si>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</si>
  <si>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</si>
  <si>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</si>
  <si>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</si>
  <si>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</si>
  <si>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</si>
  <si>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</si>
  <si>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</si>
  <si>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</si>
  <si>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</si>
  <si>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</si>
  <si>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</si>
  <si>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</si>
  <si>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</si>
  <si>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</si>
  <si>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</si>
  <si>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</si>
  <si>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</si>
  <si>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</si>
  <si>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</si>
  <si>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</si>
  <si>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</si>
  <si>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</si>
  <si>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</si>
  <si>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</si>
  <si>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</si>
  <si>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</si>
  <si>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</si>
  <si>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</si>
  <si>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</si>
  <si>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</si>
  <si>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</si>
  <si>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</si>
  <si>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</si>
  <si>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</si>
  <si>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</si>
  <si>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</si>
  <si>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</si>
  <si>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</si>
  <si>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</si>
  <si>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</si>
  <si>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</si>
  <si>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</si>
  <si>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</si>
  <si>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</si>
  <si>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</si>
  <si>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</si>
  <si>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</si>
  <si>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</si>
  <si>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</si>
  <si>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</si>
  <si>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</si>
  <si>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</si>
  <si>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</si>
  <si>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</si>
  <si>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</si>
  <si>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</si>
  <si>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</si>
  <si>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</si>
  <si>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</si>
  <si>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</si>
  <si>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</si>
  <si>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</si>
  <si>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</si>
  <si>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</si>
  <si>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</si>
  <si>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</si>
  <si>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</si>
  <si>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</si>
  <si>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</si>
  <si>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</si>
  <si>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</si>
  <si>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</si>
  <si>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</si>
  <si>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</si>
  <si>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</si>
  <si>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</si>
  <si>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</si>
  <si>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</si>
  <si>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</si>
  <si>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</si>
  <si>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</si>
  <si>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</si>
  <si>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</si>
  <si>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</si>
  <si>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</si>
  <si>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</si>
  <si>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</si>
  <si>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</si>
  <si>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</si>
  <si>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</si>
  <si>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</si>
  <si>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</si>
  <si>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</si>
  <si>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</si>
  <si>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</si>
  <si>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</si>
  <si>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</si>
  <si>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</si>
  <si>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</si>
  <si>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</si>
  <si>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</si>
  <si>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</si>
  <si>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</si>
  <si>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</si>
  <si>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</si>
  <si>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</si>
  <si>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</si>
  <si>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</si>
  <si>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</si>
  <si>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</si>
  <si>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</si>
  <si>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</si>
  <si>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</si>
  <si>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</si>
  <si>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</si>
  <si>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</si>
  <si>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</si>
  <si>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</si>
  <si>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</si>
  <si>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</si>
  <si>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</si>
  <si>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</si>
  <si>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</si>
  <si>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</si>
  <si>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</si>
  <si>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</si>
  <si>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</si>
  <si>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</si>
  <si>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</si>
  <si>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</si>
  <si>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</si>
  <si>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</si>
  <si>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</si>
  <si>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</si>
  <si>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</si>
  <si>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</si>
  <si>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</si>
  <si>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</si>
  <si>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</si>
  <si>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</si>
  <si>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</si>
  <si>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</si>
  <si>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</si>
  <si>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</si>
  <si>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</si>
  <si>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</si>
  <si>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</si>
  <si>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</si>
  <si>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</si>
  <si>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</si>
  <si>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</si>
  <si>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</si>
  <si>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</si>
  <si>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</si>
  <si>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</si>
  <si>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</si>
  <si>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</si>
  <si>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</si>
  <si>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</si>
  <si>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</si>
  <si>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</si>
  <si>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</si>
  <si>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</si>
  <si>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</si>
  <si>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</si>
  <si>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</si>
  <si>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</si>
  <si>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</si>
  <si>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</si>
  <si>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</si>
  <si>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</si>
  <si>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</si>
  <si>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</si>
  <si>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</si>
  <si>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</si>
  <si>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</si>
  <si>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</si>
  <si>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</si>
  <si>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</si>
  <si>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</si>
  <si>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</si>
  <si>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</si>
  <si>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</si>
  <si>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</si>
  <si>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</si>
  <si>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</si>
  <si>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</si>
  <si>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</si>
  <si>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</si>
  <si>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</si>
  <si>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</si>
  <si>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</si>
  <si>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</si>
  <si>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</si>
  <si>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</si>
  <si>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</si>
  <si>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</si>
  <si>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</si>
  <si>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</si>
  <si>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</si>
  <si>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</si>
  <si>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</si>
  <si>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</si>
  <si>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</si>
  <si>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</si>
  <si>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</si>
  <si>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</si>
  <si>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</si>
  <si>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</si>
  <si>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</si>
  <si>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</si>
  <si>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</si>
  <si>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</si>
  <si>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</si>
  <si>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</si>
  <si>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</si>
  <si>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</si>
  <si>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</si>
  <si>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</si>
  <si>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</si>
  <si>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</si>
  <si>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</si>
  <si>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</si>
  <si>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</si>
  <si>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</si>
  <si>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</si>
  <si>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</si>
  <si>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</si>
  <si>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</si>
  <si>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</si>
  <si>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</si>
  <si>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</si>
  <si>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</si>
  <si>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</si>
  <si>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</si>
  <si>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</si>
  <si>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</si>
  <si>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</si>
  <si>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</si>
  <si>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</si>
  <si>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</si>
  <si>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</si>
  <si>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</si>
  <si>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</si>
  <si>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</si>
  <si>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</si>
  <si>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</si>
  <si>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</si>
  <si>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</si>
  <si>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</si>
  <si>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</si>
  <si>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</si>
  <si>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</si>
  <si>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</si>
  <si>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</si>
  <si>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</si>
  <si>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</si>
  <si>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</si>
  <si>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</si>
  <si>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</si>
  <si>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</si>
  <si>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</si>
  <si>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</si>
  <si>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</si>
  <si>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</si>
  <si>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</si>
  <si>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</si>
  <si>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</si>
  <si>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</si>
  <si>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</si>
  <si>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</si>
  <si>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</si>
  <si>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</si>
  <si>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</si>
  <si>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</si>
  <si>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</si>
  <si>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</si>
  <si>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</si>
  <si>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</si>
  <si>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</si>
  <si>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</si>
  <si>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</si>
  <si>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</si>
  <si>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</si>
  <si>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</si>
  <si>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</si>
  <si>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</si>
  <si>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</si>
  <si>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</si>
  <si>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</si>
  <si>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</si>
  <si>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</si>
  <si>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</si>
  <si>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</si>
  <si>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</si>
  <si>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</si>
  <si>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</si>
  <si>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</si>
  <si>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</si>
  <si>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</si>
  <si>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</si>
  <si>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</si>
  <si>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</si>
  <si>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</si>
  <si>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</si>
  <si>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</si>
  <si>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</si>
  <si>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</si>
  <si>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</si>
  <si>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</si>
  <si>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</si>
  <si>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</si>
  <si>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</si>
  <si>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</si>
  <si>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</si>
  <si>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</si>
  <si>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</si>
  <si>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</si>
  <si>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</si>
  <si>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</si>
  <si>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</si>
  <si>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</si>
  <si>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</si>
  <si>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</si>
  <si>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</si>
  <si>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</si>
  <si>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</si>
  <si>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</si>
  <si>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</si>
  <si>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</si>
  <si>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</si>
  <si>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</si>
  <si>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</si>
  <si>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</si>
  <si>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</si>
  <si>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</si>
  <si>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</si>
  <si>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</si>
  <si>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</si>
  <si>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</si>
  <si>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</si>
  <si>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</si>
  <si>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</si>
  <si>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</si>
  <si>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</si>
  <si>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</si>
  <si>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</si>
  <si>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</si>
  <si>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</si>
  <si>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</si>
  <si>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</si>
  <si>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</si>
  <si>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</si>
  <si>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</si>
  <si>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</si>
  <si>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</si>
  <si>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</si>
  <si>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</si>
  <si>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</si>
  <si>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</si>
  <si>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</si>
  <si>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</si>
  <si>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</si>
  <si>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</si>
  <si>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</si>
  <si>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</si>
  <si>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</si>
  <si>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</si>
  <si>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</si>
  <si>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</si>
  <si>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</si>
  <si>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</si>
  <si>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</si>
  <si>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</si>
  <si>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</si>
  <si>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</si>
  <si>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</si>
  <si>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</si>
  <si>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</si>
  <si>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</si>
  <si>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</si>
  <si>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</si>
  <si>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</si>
  <si>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</si>
  <si>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</si>
  <si>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</si>
  <si>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</si>
  <si>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</si>
  <si>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</si>
  <si>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</si>
  <si>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</si>
  <si>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</si>
  <si>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</si>
  <si>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</si>
  <si>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</si>
  <si>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</si>
  <si>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</si>
  <si>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</si>
  <si>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</si>
  <si>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</si>
  <si>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</si>
  <si>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</si>
  <si>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</si>
  <si>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</si>
  <si>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</si>
  <si>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</si>
  <si>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</si>
  <si>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</si>
  <si>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</si>
  <si>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</si>
  <si>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</si>
  <si>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</si>
  <si>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</si>
  <si>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</si>
  <si>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</si>
  <si>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</si>
  <si>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</si>
  <si>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</si>
  <si>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</si>
  <si>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</si>
  <si>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</si>
  <si>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</si>
  <si>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</si>
  <si>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</si>
  <si>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</si>
  <si>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</si>
  <si>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</si>
  <si>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</si>
  <si>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</si>
  <si>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</si>
  <si>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</si>
  <si>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</si>
  <si>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</si>
  <si>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</si>
  <si>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</si>
  <si>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</si>
  <si>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</si>
  <si>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</si>
  <si>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</si>
  <si>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</si>
  <si>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</si>
  <si>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</si>
  <si>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</si>
  <si>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</si>
  <si>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</si>
  <si>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</si>
  <si>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</si>
  <si>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</si>
  <si>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</si>
  <si>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</si>
  <si>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</si>
  <si>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</si>
  <si>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</si>
  <si>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</si>
  <si>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</si>
  <si>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</si>
  <si>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</si>
  <si>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</si>
  <si>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</si>
  <si>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</si>
  <si>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</si>
  <si>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</si>
  <si>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</si>
  <si>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</si>
  <si>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</si>
  <si>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</si>
  <si>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</si>
  <si>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</si>
  <si>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</si>
  <si>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</si>
  <si>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</si>
  <si>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</si>
  <si>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</si>
  <si>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</si>
  <si>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</si>
  <si>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</si>
  <si>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</si>
  <si>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</si>
  <si>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</si>
  <si>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</si>
  <si>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</si>
  <si>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</si>
  <si>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</si>
  <si>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</si>
  <si>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</si>
  <si>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</si>
  <si>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</si>
  <si>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</si>
  <si>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</si>
  <si>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</si>
  <si>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</si>
  <si>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</si>
  <si>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</si>
  <si>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</si>
  <si>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</si>
  <si>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</si>
  <si>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</si>
  <si>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</si>
  <si>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</si>
  <si>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</si>
  <si>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</si>
  <si>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</si>
  <si>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</si>
  <si>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</si>
  <si>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</si>
  <si>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</si>
  <si>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</si>
  <si>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</si>
  <si>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</si>
  <si>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</si>
  <si>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</si>
  <si>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</si>
  <si>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</si>
  <si>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</si>
  <si>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</si>
  <si>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</si>
  <si>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</si>
  <si>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</si>
  <si>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</si>
  <si>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</si>
  <si>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</si>
  <si>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</si>
  <si>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</si>
  <si>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</si>
  <si>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</si>
  <si>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</si>
  <si>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</si>
  <si>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</si>
  <si>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</si>
  <si>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</si>
  <si>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</si>
  <si>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</si>
  <si>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</si>
  <si>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</si>
  <si>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</si>
  <si>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</si>
  <si>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</si>
  <si>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</si>
  <si>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</si>
  <si>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</si>
  <si>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</si>
  <si>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</si>
  <si>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</si>
  <si>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</si>
  <si>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</si>
  <si>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</si>
  <si>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</si>
  <si>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</si>
  <si>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</si>
  <si>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</si>
  <si>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</si>
  <si>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</si>
  <si>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</si>
  <si>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</si>
  <si>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</si>
  <si>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</si>
  <si>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</si>
  <si>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</si>
  <si>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</si>
  <si>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</si>
  <si>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</si>
  <si>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</si>
  <si>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</si>
  <si>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</si>
  <si>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</si>
  <si>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</si>
  <si>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</si>
  <si>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</si>
  <si>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</si>
  <si>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</si>
  <si>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</si>
  <si>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</si>
  <si>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</si>
  <si>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</si>
  <si>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</si>
  <si>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</si>
  <si>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</si>
  <si>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</si>
  <si>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</si>
  <si>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</si>
  <si>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</si>
  <si>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</si>
  <si>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</si>
  <si>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</si>
  <si>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</si>
  <si>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</si>
  <si>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</si>
  <si>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</si>
  <si>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</si>
  <si>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</si>
  <si>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</si>
  <si>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</si>
  <si>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</si>
  <si>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</si>
  <si>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</si>
  <si>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</si>
  <si>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</si>
  <si>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</si>
  <si>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</si>
  <si>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</si>
  <si>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</si>
  <si>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</si>
  <si>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</si>
  <si>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</si>
  <si>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</si>
  <si>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</si>
  <si>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</si>
  <si>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</si>
  <si>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</si>
  <si>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</si>
  <si>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</si>
  <si>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</si>
  <si>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</si>
  <si>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</si>
  <si>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</si>
  <si>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</si>
  <si>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</si>
  <si>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</si>
  <si>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</si>
  <si>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</si>
  <si>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</si>
  <si>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</si>
  <si>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</si>
  <si>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</si>
  <si>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</si>
  <si>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</si>
  <si>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</si>
  <si>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</si>
  <si>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</si>
  <si>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</si>
  <si>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</si>
  <si>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</si>
  <si>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</si>
  <si>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</si>
  <si>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</si>
  <si>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</si>
  <si>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</si>
  <si>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</si>
  <si>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</si>
  <si>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</si>
  <si>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</si>
  <si>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</si>
  <si>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</si>
  <si>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</si>
  <si>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</si>
  <si>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</si>
  <si>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</si>
  <si>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</si>
  <si>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</si>
  <si>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</si>
  <si>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</si>
  <si>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</si>
  <si>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</si>
  <si>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</si>
  <si>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</si>
  <si>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</si>
  <si>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</si>
  <si>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</si>
  <si>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</si>
  <si>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</si>
  <si>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</si>
  <si>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</si>
  <si>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</si>
  <si>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</si>
  <si>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</si>
  <si>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</si>
  <si>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</si>
  <si>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</si>
  <si>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</si>
  <si>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</si>
  <si>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</si>
  <si>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</si>
  <si>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</si>
  <si>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</si>
  <si>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</si>
  <si>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</si>
  <si>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</si>
  <si>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</si>
  <si>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</si>
  <si>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</si>
  <si>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</si>
  <si>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</si>
  <si>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</si>
  <si>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</si>
  <si>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</si>
  <si>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</si>
  <si>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</si>
  <si>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</si>
  <si>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</si>
  <si>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</si>
  <si>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</si>
  <si>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</si>
  <si>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</si>
  <si>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</si>
  <si>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</si>
  <si>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</si>
  <si>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</si>
  <si>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</si>
  <si>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</si>
  <si>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</si>
  <si>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</si>
  <si>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</si>
  <si>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</si>
  <si>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</si>
  <si>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</si>
  <si>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</si>
  <si>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</si>
  <si>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</si>
  <si>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</si>
  <si>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</si>
  <si>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</si>
  <si>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</si>
  <si>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</si>
  <si>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</si>
  <si>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</si>
  <si>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</si>
  <si>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</si>
  <si>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</si>
  <si>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</si>
  <si>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</si>
  <si>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</si>
  <si>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</si>
  <si>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</si>
  <si>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</si>
  <si>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</si>
  <si>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</si>
  <si>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</si>
  <si>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</si>
  <si>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</si>
  <si>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</si>
  <si>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</si>
  <si>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</si>
  <si>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</si>
  <si>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</si>
  <si>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</si>
  <si>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</si>
  <si>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</si>
  <si>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</si>
  <si>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</si>
  <si>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</si>
  <si>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</si>
  <si>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</si>
  <si>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</si>
  <si>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</si>
  <si>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</si>
  <si>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</si>
  <si>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</si>
  <si>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</si>
  <si>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</si>
  <si>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</si>
  <si>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</si>
  <si>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</si>
  <si>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</si>
  <si>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</si>
  <si>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</si>
  <si>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</si>
  <si>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</si>
  <si>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</si>
  <si>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</si>
  <si>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</si>
  <si>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</si>
  <si>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</si>
  <si>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</si>
  <si>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</si>
  <si>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</si>
  <si>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</si>
  <si>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</si>
  <si>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</si>
  <si>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</si>
  <si>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</si>
  <si>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</si>
  <si>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</si>
  <si>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</si>
  <si>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</si>
  <si>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</si>
  <si>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</si>
  <si>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</si>
  <si>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</si>
  <si>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</si>
  <si>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</si>
  <si>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</si>
  <si>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</si>
  <si>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</si>
  <si>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</si>
  <si>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</si>
  <si>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</si>
  <si>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</si>
  <si>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</si>
  <si>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</si>
  <si>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</si>
  <si>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</si>
  <si>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</si>
  <si>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</si>
  <si>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</si>
  <si>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</si>
  <si>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</si>
  <si>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</si>
  <si>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</si>
  <si>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</si>
  <si>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</si>
  <si>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</si>
  <si>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</si>
  <si>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</si>
  <si>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</si>
  <si>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</si>
  <si>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</si>
  <si>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</si>
  <si>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</si>
  <si>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</si>
  <si>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</si>
  <si>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</si>
  <si>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</si>
  <si>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</si>
  <si>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</si>
  <si>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</si>
  <si>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</si>
  <si>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</si>
  <si>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</si>
  <si>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</si>
  <si>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</si>
  <si>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</si>
  <si>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</si>
  <si>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</si>
  <si>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</si>
  <si>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</si>
  <si>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</si>
  <si>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</si>
  <si>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</si>
  <si>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</si>
  <si>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</si>
  <si>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</si>
  <si>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</si>
  <si>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</si>
  <si>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</si>
  <si>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</si>
  <si>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</si>
  <si>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</si>
  <si>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</si>
  <si>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</si>
  <si>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</si>
  <si>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</si>
  <si>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</si>
  <si>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</si>
  <si>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</si>
  <si>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</si>
  <si>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</si>
  <si>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</si>
  <si>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</si>
  <si>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</si>
  <si>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</si>
  <si>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</si>
  <si>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</si>
  <si>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</si>
  <si>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</si>
  <si>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</si>
  <si>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</si>
  <si>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</si>
  <si>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</si>
  <si>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</si>
  <si>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</si>
  <si>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</si>
  <si>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</si>
  <si>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</si>
  <si>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</si>
  <si>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</si>
  <si>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</si>
  <si>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</si>
  <si>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</si>
  <si>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</si>
  <si>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</si>
  <si>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</si>
  <si>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</si>
  <si>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</si>
  <si>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</si>
  <si>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</si>
  <si>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</si>
  <si>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</si>
  <si>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</si>
  <si>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</si>
  <si>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</si>
  <si>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</si>
  <si>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</si>
  <si>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</si>
  <si>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</si>
  <si>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</si>
  <si>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</si>
  <si>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</si>
  <si>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</si>
  <si>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</si>
  <si>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</si>
  <si>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</si>
  <si>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</si>
  <si>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</si>
  <si>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</si>
  <si>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</si>
  <si>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</si>
  <si>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</si>
  <si>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</si>
  <si>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</si>
  <si>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</si>
  <si>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</si>
  <si>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</si>
  <si>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</si>
  <si>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</si>
  <si>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</si>
  <si>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</si>
  <si>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</si>
  <si>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</si>
  <si>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</si>
  <si>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</si>
  <si>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</si>
  <si>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</si>
  <si>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</si>
  <si>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</si>
  <si>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</si>
  <si>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</si>
  <si>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</si>
  <si>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</si>
  <si>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</si>
  <si>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</si>
  <si>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</si>
  <si>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</si>
  <si>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</si>
  <si>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</si>
  <si>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</si>
  <si>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</si>
  <si>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</si>
  <si>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</si>
  <si>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</si>
  <si>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</si>
  <si>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</si>
  <si>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</si>
  <si>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</si>
  <si>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</si>
  <si>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</si>
  <si>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</si>
  <si>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</si>
  <si>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</si>
  <si>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</si>
  <si>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</si>
  <si>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</si>
  <si>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</si>
  <si>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</si>
  <si>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</si>
  <si>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</si>
  <si>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</si>
  <si>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</si>
  <si>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</si>
  <si>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</si>
  <si>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</si>
  <si>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</si>
  <si>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</si>
  <si>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</si>
  <si>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</si>
  <si>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</si>
  <si>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</si>
  <si>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</si>
  <si>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</si>
  <si>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</si>
  <si>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</si>
  <si>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</si>
  <si>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</si>
  <si>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</si>
  <si>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</si>
  <si>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</si>
  <si>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</si>
  <si>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</si>
  <si>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</si>
  <si>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</si>
  <si>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</si>
  <si>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</si>
  <si>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</si>
  <si>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</si>
  <si>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</si>
  <si>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</si>
  <si>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</si>
  <si>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</si>
  <si>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</si>
  <si>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</si>
  <si>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</si>
  <si>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</si>
  <si>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</si>
  <si>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</si>
  <si>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</si>
  <si>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</si>
  <si>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</si>
  <si>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</si>
  <si>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</si>
  <si>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</si>
  <si>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</si>
  <si>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</si>
  <si>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</si>
  <si>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</si>
  <si>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</si>
  <si>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</si>
  <si>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</si>
  <si>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</si>
  <si>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</si>
  <si>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</si>
  <si>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</si>
  <si>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</si>
  <si>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</si>
  <si>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</si>
  <si>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</si>
  <si>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</si>
  <si>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</si>
  <si>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</si>
  <si>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</si>
  <si>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</si>
  <si>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</si>
  <si>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</si>
  <si>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</si>
  <si>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</si>
  <si>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</si>
  <si>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</si>
  <si>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</si>
  <si>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</si>
  <si>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</si>
  <si>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</si>
  <si>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</si>
  <si>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</si>
  <si>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</si>
  <si>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</si>
  <si>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</si>
  <si>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</si>
  <si>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</si>
  <si>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</si>
  <si>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</si>
  <si>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</si>
  <si>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</si>
  <si>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</si>
  <si>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</si>
  <si>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</si>
  <si>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</si>
  <si>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</si>
  <si>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</si>
  <si>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</si>
  <si>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</si>
  <si>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</si>
  <si>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</si>
  <si>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</si>
  <si>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</si>
  <si>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</si>
  <si>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</si>
  <si>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</si>
  <si>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</si>
  <si>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</si>
  <si>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</si>
  <si>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</si>
  <si>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</si>
  <si>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</si>
  <si>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</si>
  <si>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</si>
  <si>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</si>
  <si>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</si>
  <si>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</si>
  <si>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</si>
  <si>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</si>
  <si>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</si>
  <si>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</si>
  <si>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</si>
  <si>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</si>
  <si>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</si>
  <si>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</si>
  <si>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</si>
  <si>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</si>
  <si>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</si>
  <si>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</si>
  <si>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</si>
  <si>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</si>
  <si>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</si>
  <si>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</si>
  <si>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</si>
  <si>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</si>
  <si>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</si>
  <si>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</si>
  <si>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</si>
  <si>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</si>
  <si>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</si>
  <si>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</si>
  <si>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</si>
  <si>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</si>
  <si>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</si>
  <si>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</si>
  <si>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</si>
  <si>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</si>
  <si>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</si>
  <si>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</si>
  <si>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</si>
  <si>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</si>
  <si>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</si>
  <si>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</si>
  <si>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</si>
  <si>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</si>
  <si>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</si>
  <si>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</si>
  <si>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</si>
  <si>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</si>
  <si>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</si>
  <si>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</si>
  <si>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</si>
  <si>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</si>
  <si>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</si>
  <si>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</si>
  <si>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</si>
  <si>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</si>
  <si>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</si>
  <si>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</si>
  <si>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</si>
  <si>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</si>
  <si>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</si>
  <si>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</si>
  <si>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</si>
  <si>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</si>
  <si>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</si>
  <si>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</si>
  <si>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</si>
  <si>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</si>
  <si>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</si>
  <si>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</si>
  <si>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</si>
  <si>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</si>
  <si>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</si>
  <si>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</si>
  <si>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</si>
  <si>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</si>
  <si>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</si>
  <si>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</si>
  <si>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</si>
  <si>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</si>
  <si>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</si>
  <si>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</si>
  <si>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</si>
  <si>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</si>
  <si>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</si>
  <si>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</si>
  <si>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</si>
  <si>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</si>
  <si>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</si>
  <si>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</si>
  <si>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</si>
  <si>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</si>
  <si>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</si>
  <si>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</si>
  <si>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</si>
  <si>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</si>
  <si>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</si>
  <si>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</si>
  <si>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</si>
  <si>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</si>
  <si>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</si>
  <si>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</si>
  <si>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</si>
  <si>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</si>
  <si>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</si>
  <si>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</si>
  <si>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</si>
  <si>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</si>
  <si>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</si>
  <si>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</si>
  <si>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</si>
  <si>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</si>
  <si>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</si>
  <si>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</si>
  <si>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</si>
  <si>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</si>
  <si>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</si>
  <si>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</si>
  <si>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</si>
  <si>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</si>
  <si>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</si>
  <si>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</si>
  <si>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</si>
  <si>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</si>
  <si>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</si>
  <si>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</si>
  <si>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</si>
  <si>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</si>
  <si>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</si>
  <si>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</si>
  <si>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</si>
  <si>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</si>
  <si>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</si>
  <si>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</si>
  <si>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</si>
  <si>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</si>
  <si>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</si>
  <si>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</si>
  <si>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</si>
  <si>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</si>
  <si>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</si>
  <si>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</si>
  <si>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</si>
  <si>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</si>
  <si>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</si>
  <si>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</si>
  <si>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</si>
  <si>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</si>
  <si>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</si>
  <si>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</si>
  <si>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</si>
  <si>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</si>
  <si>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</si>
  <si>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</si>
  <si>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</si>
  <si>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</si>
  <si>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</si>
  <si>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</si>
  <si>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</si>
  <si>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</si>
  <si>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</si>
  <si>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</si>
  <si>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</si>
  <si>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</si>
  <si>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</si>
  <si>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</si>
  <si>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</si>
  <si>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</si>
  <si>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</si>
  <si>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</si>
  <si>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</si>
  <si>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</si>
  <si>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</si>
  <si>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</si>
  <si>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</si>
  <si>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</si>
  <si>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</si>
  <si>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</si>
  <si>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</si>
  <si>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</si>
  <si>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</si>
  <si>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</si>
  <si>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</si>
  <si>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</si>
  <si>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</si>
  <si>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</si>
  <si>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</si>
  <si>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</si>
  <si>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</si>
  <si>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</si>
  <si>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</si>
  <si>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</si>
  <si>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</si>
  <si>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</si>
  <si>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</si>
  <si>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</si>
  <si>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</si>
  <si>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</si>
  <si>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</si>
  <si>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</si>
  <si>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</si>
  <si>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</si>
  <si>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</si>
  <si>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</si>
  <si>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</si>
  <si>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</si>
  <si>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</si>
  <si>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</si>
  <si>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</si>
  <si>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</si>
  <si>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</si>
  <si>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</si>
  <si>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</si>
  <si>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</si>
  <si>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</si>
  <si>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</si>
  <si>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</si>
  <si>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</si>
  <si>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</si>
  <si>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</si>
  <si>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</si>
  <si>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</si>
  <si>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</si>
  <si>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</si>
  <si>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</si>
  <si>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</si>
  <si>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</si>
  <si>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</si>
  <si>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</si>
  <si>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</si>
  <si>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</si>
  <si>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</si>
  <si>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</si>
  <si>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</si>
  <si>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</si>
  <si>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</si>
  <si>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</si>
  <si>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</si>
  <si>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</si>
  <si>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</si>
  <si>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</si>
  <si>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</si>
  <si>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</si>
  <si>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</si>
  <si>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</si>
  <si>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</si>
  <si>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</si>
  <si>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</si>
  <si>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</si>
  <si>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</si>
  <si>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</si>
  <si>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</si>
  <si>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</si>
  <si>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</si>
  <si>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</si>
  <si>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</si>
  <si>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</si>
  <si>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</si>
  <si>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</si>
  <si>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</si>
  <si>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</si>
  <si>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</si>
  <si>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</si>
  <si>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</si>
  <si>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</si>
  <si>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</si>
  <si>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</si>
  <si>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</si>
  <si>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</si>
  <si>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</si>
  <si>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</si>
  <si>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</si>
  <si>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</si>
  <si>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</si>
  <si>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</si>
  <si>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</si>
  <si>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</si>
  <si>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</si>
  <si>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</si>
  <si>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</si>
  <si>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</si>
  <si>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</si>
  <si>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</si>
  <si>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</si>
  <si>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</si>
  <si>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</si>
  <si>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</si>
  <si>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</si>
  <si>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</si>
  <si>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</si>
  <si>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</si>
  <si>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</si>
  <si>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</si>
  <si>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</si>
  <si>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</si>
  <si>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</si>
  <si>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</si>
  <si>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</si>
  <si>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</si>
  <si>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</si>
  <si>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</si>
  <si>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</si>
  <si>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</si>
  <si>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</si>
  <si>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</si>
  <si>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</si>
  <si>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</si>
  <si>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</si>
  <si>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</si>
  <si>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</si>
  <si>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</si>
  <si>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</si>
  <si>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</si>
  <si>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</si>
  <si>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</si>
  <si>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</si>
  <si>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</si>
  <si>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</si>
  <si>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</si>
  <si>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</si>
  <si>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</si>
  <si>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</si>
  <si>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</si>
  <si>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</si>
  <si>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</si>
  <si>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</si>
  <si>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</si>
  <si>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</si>
  <si>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</si>
  <si>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</si>
  <si>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</si>
  <si>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</si>
  <si>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</si>
  <si>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</si>
  <si>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</si>
  <si>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</si>
  <si>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</si>
  <si>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</si>
  <si>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</si>
  <si>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</si>
  <si>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</si>
  <si>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</si>
  <si>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</si>
  <si>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</si>
  <si>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</si>
  <si>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</si>
  <si>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</si>
  <si>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</si>
  <si>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</si>
  <si>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</si>
  <si>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</si>
  <si>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</si>
  <si>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</si>
  <si>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</si>
  <si>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</si>
  <si>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</si>
  <si>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</si>
  <si>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</si>
  <si>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</si>
  <si>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</si>
  <si>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</si>
  <si>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</si>
  <si>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</si>
  <si>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</si>
  <si>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</si>
  <si>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</si>
  <si>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</si>
  <si>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</si>
  <si>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</si>
  <si>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</si>
  <si>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</si>
  <si>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</si>
  <si>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</si>
  <si>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</si>
  <si>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</si>
  <si>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</si>
  <si>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</si>
  <si>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</si>
  <si>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</si>
  <si>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</si>
  <si>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</si>
  <si>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</si>
  <si>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</si>
  <si>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</si>
  <si>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</si>
  <si>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</si>
  <si>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</si>
  <si>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</si>
  <si>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</si>
  <si>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</si>
  <si>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</si>
  <si>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</si>
  <si>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</si>
  <si>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</si>
  <si>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</si>
  <si>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</si>
  <si>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</si>
  <si>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</si>
  <si>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</si>
  <si>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</si>
  <si>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</si>
  <si>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</si>
  <si>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</si>
  <si>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</si>
  <si>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</si>
  <si>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</si>
  <si>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</si>
  <si>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</si>
  <si>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</si>
  <si>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</si>
  <si>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</si>
  <si>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</si>
  <si>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</si>
  <si>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</si>
  <si>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</si>
  <si>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</si>
  <si>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</si>
  <si>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</si>
  <si>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</si>
  <si>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</si>
  <si>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</si>
  <si>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</si>
  <si>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</si>
  <si>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</si>
  <si>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</si>
  <si>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</si>
  <si>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</si>
  <si>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</si>
  <si>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</si>
  <si>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</si>
  <si>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</si>
  <si>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</si>
  <si>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</si>
  <si>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</si>
  <si>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</si>
  <si>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</si>
  <si>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</si>
  <si>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</si>
  <si>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</si>
  <si>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</si>
  <si>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</si>
  <si>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</si>
  <si>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</si>
  <si>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</si>
  <si>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</si>
  <si>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</si>
  <si>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</si>
  <si>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</si>
  <si>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</si>
  <si>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</si>
  <si>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</si>
  <si>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</si>
  <si>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</si>
  <si>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</si>
  <si>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</si>
  <si>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</si>
  <si>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</si>
  <si>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</si>
  <si>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</si>
  <si>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</si>
  <si>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</si>
  <si>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</si>
  <si>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</si>
  <si>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</si>
  <si>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</si>
  <si>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</si>
  <si>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</si>
  <si>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</si>
  <si>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</si>
  <si>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</si>
  <si>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</si>
  <si>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</si>
  <si>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</si>
  <si>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</si>
  <si>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</si>
  <si>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</si>
  <si>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</si>
  <si>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</si>
  <si>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</si>
  <si>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</si>
  <si>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</si>
  <si>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</si>
  <si>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</si>
  <si>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</si>
  <si>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</si>
  <si>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</si>
  <si>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</si>
  <si>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</si>
  <si>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</si>
  <si>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</si>
  <si>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</si>
  <si>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</si>
  <si>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</si>
  <si>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</si>
  <si>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</si>
  <si>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</si>
  <si>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</si>
  <si>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</si>
  <si>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</si>
  <si>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</si>
  <si>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</si>
  <si>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</si>
  <si>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</si>
  <si>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</si>
  <si>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</si>
  <si>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</si>
  <si>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</si>
  <si>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</si>
  <si>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</si>
  <si>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</si>
  <si>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</si>
  <si>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</si>
  <si>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</si>
  <si>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</si>
  <si>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</si>
  <si>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</si>
  <si>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</si>
  <si>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</si>
  <si>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</si>
  <si>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</si>
  <si>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</si>
  <si>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</si>
  <si>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</si>
  <si>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</si>
  <si>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</si>
  <si>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</si>
  <si>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</si>
  <si>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</si>
  <si>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</si>
  <si>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</si>
  <si>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</si>
  <si>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</si>
  <si>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</si>
  <si>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</si>
  <si>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</si>
  <si>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</si>
  <si>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</si>
  <si>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</si>
  <si>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</si>
  <si>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</si>
  <si>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</si>
  <si>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</si>
  <si>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</si>
  <si>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</si>
  <si>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</si>
  <si>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</si>
  <si>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</si>
  <si>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</si>
  <si>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</si>
  <si>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</si>
  <si>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</si>
  <si>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</si>
  <si>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</si>
  <si>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</si>
  <si>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</si>
  <si>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</si>
  <si>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</si>
  <si>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</si>
  <si>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</si>
  <si>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</si>
  <si>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</si>
  <si>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</si>
  <si>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</si>
  <si>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</si>
  <si>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</si>
  <si>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</si>
  <si>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</si>
  <si>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</si>
  <si>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</si>
  <si>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</si>
  <si>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</si>
  <si>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</si>
  <si>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</si>
  <si>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</si>
  <si>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</si>
  <si>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</si>
  <si>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</si>
  <si>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</si>
  <si>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</si>
  <si>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</si>
  <si>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</si>
  <si>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</si>
  <si>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</si>
  <si>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</si>
  <si>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</si>
  <si>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</si>
  <si>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</si>
  <si>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</si>
  <si>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</si>
  <si>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</si>
  <si>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</si>
  <si>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</si>
  <si>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</si>
  <si>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</si>
  <si>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</si>
  <si>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</si>
  <si>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</si>
  <si>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</si>
  <si>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</si>
  <si>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</si>
  <si>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</si>
  <si>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</si>
  <si>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</si>
  <si>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</si>
  <si>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</si>
  <si>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</si>
  <si>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</si>
  <si>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</si>
  <si>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</si>
  <si>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</si>
  <si>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</si>
  <si>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</si>
  <si>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</si>
  <si>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</si>
  <si>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</si>
  <si>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</si>
  <si>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</si>
  <si>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</si>
  <si>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</si>
  <si>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</si>
  <si>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</si>
  <si>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</si>
  <si>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</si>
  <si>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</si>
  <si>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</si>
  <si>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</si>
  <si>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</si>
  <si>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</si>
  <si>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</si>
  <si>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</si>
  <si>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</si>
  <si>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</si>
  <si>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</si>
  <si>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</si>
  <si>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</si>
  <si>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</si>
  <si>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</si>
  <si>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</si>
  <si>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</si>
  <si>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</si>
  <si>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</si>
  <si>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</si>
  <si>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</si>
  <si>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</si>
  <si>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</si>
  <si>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</si>
  <si>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</si>
  <si>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</si>
  <si>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</si>
  <si>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</si>
  <si>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</si>
  <si>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</si>
  <si>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</si>
  <si>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</si>
  <si>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</si>
  <si>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</si>
  <si>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</si>
  <si>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</si>
  <si>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</si>
  <si>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</si>
  <si>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</si>
  <si>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</si>
  <si>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</si>
  <si>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</si>
  <si>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</si>
  <si>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</si>
  <si>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</si>
  <si>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</si>
  <si>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</si>
  <si>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</si>
  <si>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</si>
  <si>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</si>
  <si>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</si>
  <si>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</si>
  <si>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</si>
  <si>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</si>
  <si>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</si>
  <si>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</si>
  <si>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</si>
  <si>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</si>
  <si>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</si>
  <si>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</si>
  <si>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</si>
  <si>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</si>
  <si>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</si>
  <si>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</si>
  <si>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</si>
  <si>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</si>
  <si>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</si>
  <si>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</si>
  <si>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</si>
  <si>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</si>
  <si>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</si>
  <si>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</si>
  <si>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</si>
  <si>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</si>
  <si>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</si>
  <si>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</si>
  <si>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</si>
  <si>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</si>
  <si>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</si>
  <si>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</si>
  <si>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</si>
  <si>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</si>
  <si>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</si>
  <si>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</si>
  <si>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</si>
  <si>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</si>
  <si>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</si>
  <si>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</si>
  <si>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</si>
  <si>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</si>
  <si>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</si>
  <si>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</si>
  <si>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</si>
  <si>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</si>
  <si>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</si>
  <si>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</si>
  <si>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</si>
  <si>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</si>
  <si>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</si>
  <si>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</si>
  <si>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</si>
  <si>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</si>
  <si>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</si>
  <si>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</si>
  <si>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</si>
  <si>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</si>
  <si>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</si>
  <si>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</si>
  <si>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</si>
  <si>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</si>
  <si>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</si>
  <si>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</si>
  <si>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</si>
  <si>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</si>
  <si>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</si>
  <si>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</si>
  <si>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</si>
  <si>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</si>
  <si>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</si>
  <si>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</si>
  <si>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</si>
  <si>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</si>
  <si>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</si>
  <si>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</si>
  <si>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</si>
  <si>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</si>
  <si>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</si>
  <si>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</si>
  <si>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</si>
  <si>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</si>
  <si>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</si>
  <si>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</si>
  <si>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</si>
  <si>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</si>
  <si>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</si>
  <si>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</si>
  <si>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</si>
  <si>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</si>
  <si>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</si>
  <si>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</si>
  <si>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</si>
  <si>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</si>
  <si>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</si>
  <si>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</si>
  <si>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</si>
  <si>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</si>
  <si>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</si>
  <si>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</si>
  <si>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</si>
  <si>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</si>
  <si>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</si>
  <si>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</si>
  <si>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</si>
  <si>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</si>
  <si>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</si>
  <si>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</si>
  <si>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</si>
  <si>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</si>
  <si>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</si>
  <si>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</si>
  <si>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</si>
  <si>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</si>
  <si>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</si>
  <si>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</si>
  <si>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</si>
  <si>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</si>
  <si>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</si>
  <si>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</si>
  <si>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</si>
  <si>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</si>
  <si>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</si>
  <si>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</si>
  <si>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</si>
  <si>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</si>
  <si>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</si>
  <si>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</si>
  <si>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</si>
  <si>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</si>
  <si>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</si>
  <si>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</si>
  <si>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</si>
  <si>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</si>
  <si>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</si>
  <si>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</si>
  <si>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</si>
  <si>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</si>
  <si>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</si>
  <si>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</si>
  <si>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</si>
  <si>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</si>
  <si>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</si>
  <si>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</si>
  <si>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</si>
  <si>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</si>
  <si>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</si>
  <si>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</si>
  <si>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</si>
  <si>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</si>
  <si>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</si>
  <si>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</si>
  <si>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</si>
  <si>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</si>
  <si>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</si>
  <si>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</si>
  <si>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</si>
  <si>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</si>
  <si>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</si>
  <si>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</si>
  <si>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</si>
  <si>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</si>
  <si>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</si>
  <si>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</si>
  <si>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</si>
  <si>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</si>
  <si>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</si>
  <si>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</si>
  <si>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</si>
  <si>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</si>
  <si>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</si>
  <si>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</si>
  <si>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</si>
  <si>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</si>
  <si>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</si>
  <si>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</si>
  <si>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</si>
  <si>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</si>
  <si>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</si>
  <si>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</si>
  <si>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</si>
  <si>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</si>
  <si>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</si>
  <si>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</si>
  <si>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</si>
  <si>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</si>
  <si>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</si>
  <si>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</si>
  <si>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</si>
  <si>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</si>
  <si>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</si>
  <si>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</si>
  <si>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</si>
  <si>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</si>
  <si>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</si>
  <si>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</si>
  <si>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</si>
  <si>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</si>
  <si>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</si>
  <si>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</si>
  <si>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</si>
  <si>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</si>
  <si>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</si>
  <si>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</si>
  <si>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</si>
  <si>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</si>
  <si>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</si>
  <si>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</si>
  <si>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</si>
  <si>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</si>
  <si>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</si>
  <si>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</si>
  <si>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</si>
  <si>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</si>
  <si>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</si>
  <si>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</si>
  <si>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</si>
  <si>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</si>
  <si>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</si>
  <si>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</si>
  <si>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</si>
  <si>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</si>
  <si>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</si>
  <si>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</si>
  <si>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</si>
  <si>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</si>
  <si>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</si>
  <si>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</si>
  <si>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</si>
  <si>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</si>
  <si>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</si>
  <si>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</si>
  <si>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</si>
  <si>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</si>
  <si>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</si>
  <si>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</si>
  <si>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</si>
  <si>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</si>
  <si>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</si>
  <si>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</si>
  <si>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</si>
  <si>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</si>
  <si>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</si>
  <si>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</si>
  <si>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</si>
  <si>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</si>
  <si>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</si>
  <si>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</si>
  <si>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</si>
  <si>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</si>
  <si>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</si>
  <si>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</si>
  <si>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</si>
  <si>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</si>
  <si>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</si>
  <si>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</si>
  <si>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</si>
  <si>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</si>
  <si>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</si>
  <si>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</si>
  <si>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</si>
  <si>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</si>
  <si>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</si>
  <si>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</si>
  <si>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</si>
  <si>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</si>
  <si>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</si>
  <si>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</si>
  <si>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</si>
  <si>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</si>
  <si>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</si>
  <si>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</si>
  <si>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</si>
  <si>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</si>
  <si>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</si>
  <si>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</si>
  <si>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</si>
  <si>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</si>
  <si>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</si>
  <si>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</si>
  <si>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</si>
  <si>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</si>
  <si>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</si>
  <si>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</si>
  <si>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</si>
  <si>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</si>
  <si>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</si>
  <si>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</si>
  <si>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</si>
  <si>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</si>
  <si>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</si>
  <si>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</si>
  <si>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</si>
  <si>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</si>
  <si>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</si>
  <si>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</si>
  <si>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</si>
  <si>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</si>
  <si>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</si>
  <si>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</si>
  <si>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</si>
  <si>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</si>
  <si>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</si>
  <si>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</si>
  <si>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</si>
  <si>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</si>
  <si>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</si>
  <si>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</si>
  <si>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</si>
  <si>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</si>
  <si>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</si>
  <si>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</si>
  <si>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</si>
  <si>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</si>
  <si>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</si>
  <si>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</si>
  <si>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</si>
  <si>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</si>
  <si>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</si>
  <si>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</si>
  <si>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</si>
  <si>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</si>
  <si>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</si>
  <si>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</si>
  <si>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</si>
  <si>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</si>
  <si>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</si>
  <si>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</si>
  <si>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</si>
  <si>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</si>
  <si>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</si>
  <si>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</si>
  <si>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</si>
  <si>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</si>
  <si>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</si>
  <si>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</si>
  <si>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</si>
  <si>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</si>
  <si>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</si>
  <si>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</si>
  <si>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</si>
  <si>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</si>
  <si>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</si>
  <si>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</si>
  <si>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</si>
  <si>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</si>
  <si>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</si>
  <si>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</si>
  <si>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</si>
  <si>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</si>
  <si>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</si>
  <si>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</si>
  <si>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</si>
  <si>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</si>
  <si>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</si>
  <si>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</si>
  <si>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</si>
  <si>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</si>
  <si>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</si>
  <si>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</si>
  <si>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</si>
  <si>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</si>
  <si>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</si>
  <si>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</si>
  <si>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</si>
  <si>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</si>
  <si>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</si>
  <si>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</si>
  <si>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</si>
  <si>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</si>
  <si>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</si>
  <si>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</si>
  <si>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</si>
  <si>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</si>
  <si>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</si>
  <si>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</si>
  <si>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</si>
  <si>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</si>
  <si>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</si>
  <si>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</si>
  <si>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</si>
  <si>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</si>
  <si>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</si>
  <si>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</si>
  <si>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</si>
  <si>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</si>
  <si>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</si>
  <si>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</si>
  <si>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</si>
  <si>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</si>
  <si>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</si>
  <si>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</si>
  <si>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</si>
  <si>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</si>
  <si>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</si>
  <si>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</si>
  <si>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</si>
  <si>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</si>
  <si>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</si>
  <si>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</si>
  <si>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</si>
  <si>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</si>
  <si>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</si>
  <si>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</si>
  <si>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</si>
  <si>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</si>
  <si>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</si>
  <si>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</si>
  <si>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</si>
  <si>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</si>
  <si>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</si>
  <si>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</si>
  <si>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</si>
  <si>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</si>
  <si>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</si>
  <si>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</si>
  <si>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</si>
  <si>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</si>
  <si>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</si>
  <si>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</si>
  <si>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</si>
  <si>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</si>
  <si>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</si>
  <si>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</si>
  <si>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</si>
  <si>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</si>
  <si>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</si>
  <si>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</si>
  <si>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</si>
  <si>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</si>
  <si>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</si>
  <si>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</si>
  <si>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</si>
  <si>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</si>
  <si>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</si>
  <si>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</si>
  <si>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</si>
  <si>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</si>
  <si>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</si>
  <si>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</si>
  <si>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</si>
  <si>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</si>
  <si>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</si>
  <si>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</si>
  <si>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</si>
  <si>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</si>
  <si>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</si>
  <si>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</si>
  <si>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</si>
  <si>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</si>
  <si>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</si>
  <si>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</si>
  <si>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</si>
  <si>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</si>
  <si>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</si>
  <si>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</si>
  <si>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</si>
  <si>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</si>
  <si>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</si>
  <si>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</si>
  <si>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</si>
  <si>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</si>
  <si>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</si>
  <si>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</si>
  <si>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</si>
  <si>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</si>
  <si>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</si>
  <si>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</si>
  <si>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</si>
  <si>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</si>
  <si>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</si>
  <si>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</si>
  <si>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</si>
  <si>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</si>
  <si>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</si>
  <si>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</si>
  <si>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</si>
  <si>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</si>
  <si>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</si>
  <si>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</si>
  <si>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</si>
  <si>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</si>
  <si>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</si>
  <si>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</si>
  <si>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</si>
  <si>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</si>
  <si>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</si>
  <si>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</si>
  <si>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</si>
  <si>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</si>
  <si>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</si>
  <si>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</si>
  <si>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</si>
  <si>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</si>
  <si>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</si>
  <si>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</si>
  <si>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</si>
  <si>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</si>
  <si>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</si>
  <si>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</si>
  <si>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</si>
  <si>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</si>
  <si>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</si>
  <si>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</si>
  <si>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</si>
  <si>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</si>
  <si>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</si>
  <si>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</si>
  <si>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</si>
  <si>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</si>
  <si>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</si>
  <si>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</si>
  <si>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</si>
  <si>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</si>
  <si>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</si>
  <si>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</si>
  <si>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</si>
  <si>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</si>
  <si>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</si>
  <si>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</si>
  <si>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</si>
  <si>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</si>
  <si>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</si>
  <si>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</si>
  <si>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</si>
  <si>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</si>
  <si>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</si>
  <si>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</si>
  <si>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</si>
  <si>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</si>
  <si>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</si>
  <si>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</si>
  <si>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</si>
  <si>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</si>
  <si>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</si>
  <si>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</si>
  <si>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</si>
  <si>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</si>
  <si>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</si>
  <si>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</si>
  <si>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</si>
  <si>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</si>
  <si>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</si>
  <si>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</si>
  <si>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</si>
  <si>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</si>
  <si>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</si>
  <si>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</si>
  <si>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</si>
  <si>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</si>
  <si>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</si>
  <si>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</si>
  <si>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</si>
  <si>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</si>
  <si>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</si>
  <si>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</si>
  <si>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</si>
  <si>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</si>
  <si>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</si>
  <si>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</si>
  <si>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</si>
  <si>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</si>
  <si>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</si>
  <si>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</si>
  <si>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</si>
  <si>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</si>
  <si>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</si>
  <si>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</si>
  <si>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</si>
  <si>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</si>
  <si>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</si>
  <si>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</si>
  <si>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</si>
  <si>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</si>
  <si>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</si>
  <si>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</si>
  <si>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</si>
  <si>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</si>
  <si>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</si>
  <si>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</si>
  <si>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</si>
  <si>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</si>
  <si>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</si>
  <si>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</si>
  <si>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</si>
  <si>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</si>
  <si>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</si>
  <si>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</si>
  <si>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</si>
  <si>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</si>
  <si>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</si>
  <si>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</si>
  <si>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</si>
  <si>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</si>
  <si>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</si>
  <si>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</si>
  <si>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</si>
  <si>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</si>
  <si>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</si>
  <si>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</si>
  <si>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</si>
  <si>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</si>
  <si>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</si>
  <si>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</si>
  <si>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</si>
  <si>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</si>
  <si>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</si>
  <si>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</si>
  <si>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</si>
  <si>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</si>
  <si>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</si>
  <si>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</si>
  <si>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</si>
  <si>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</si>
  <si>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</si>
  <si>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</si>
  <si>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</si>
  <si>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</si>
  <si>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</si>
  <si>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</si>
  <si>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</si>
  <si>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</si>
  <si>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</si>
  <si>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</si>
  <si>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</si>
  <si>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</si>
  <si>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</si>
  <si>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</si>
  <si>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</si>
  <si>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</si>
  <si>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</si>
  <si>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</si>
  <si>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</si>
  <si>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</si>
  <si>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</si>
  <si>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</si>
  <si>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</si>
  <si>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</si>
  <si>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</si>
  <si>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</si>
  <si>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</si>
  <si>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</si>
  <si>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</si>
  <si>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</si>
  <si>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</si>
  <si>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</si>
  <si>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</si>
  <si>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</si>
  <si>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</si>
  <si>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</si>
  <si>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</si>
  <si>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</si>
  <si>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</si>
  <si>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</si>
  <si>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</si>
  <si>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</si>
  <si>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</si>
  <si>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</si>
  <si>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</si>
  <si>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</si>
  <si>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</si>
  <si>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</si>
  <si>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</si>
  <si>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</si>
  <si>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</si>
  <si>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</si>
  <si>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</si>
  <si>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</si>
  <si>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</si>
  <si>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</si>
  <si>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</si>
  <si>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</si>
  <si>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</si>
  <si>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</si>
  <si>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</si>
  <si>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</si>
  <si>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</si>
  <si>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</si>
  <si>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</si>
  <si>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</si>
  <si>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</si>
  <si>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</si>
  <si>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</si>
  <si>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</si>
  <si>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</si>
  <si>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</si>
  <si>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</si>
  <si>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</si>
  <si>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</si>
  <si>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</si>
  <si>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</si>
  <si>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</si>
  <si>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</si>
  <si>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</si>
  <si>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</si>
  <si>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</si>
  <si>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</si>
  <si>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</si>
  <si>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</si>
  <si>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</si>
  <si>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</si>
  <si>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</si>
  <si>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</si>
  <si>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</si>
  <si>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</si>
  <si>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</si>
  <si>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</si>
  <si>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</si>
  <si>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</si>
  <si>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</si>
  <si>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</si>
  <si>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</si>
  <si>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</si>
  <si>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</si>
  <si>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</si>
  <si>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</si>
  <si>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</si>
  <si>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</si>
  <si>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</si>
  <si>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</si>
  <si>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</si>
  <si>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</si>
  <si>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</si>
  <si>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</si>
  <si>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</si>
  <si>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</si>
  <si>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</si>
  <si>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</si>
  <si>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</si>
  <si>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</si>
  <si>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</si>
  <si>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</si>
  <si>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</si>
  <si>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</si>
  <si>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</si>
  <si>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</si>
  <si>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</si>
  <si>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</si>
  <si>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</si>
  <si>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</si>
  <si>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</si>
  <si>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</si>
  <si>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</si>
  <si>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</si>
  <si>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</si>
  <si>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</si>
  <si>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</si>
  <si>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</si>
  <si>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</si>
  <si>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</si>
  <si>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</si>
  <si>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</si>
  <si>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</si>
  <si>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</si>
  <si>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</si>
  <si>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</si>
  <si>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</si>
  <si>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</si>
  <si>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</si>
  <si>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</si>
  <si>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</si>
  <si>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</si>
  <si>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</si>
  <si>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</si>
  <si>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</si>
  <si>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</si>
  <si>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</si>
  <si>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</si>
  <si>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</si>
  <si>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</si>
  <si>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</si>
  <si>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</si>
  <si>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</si>
  <si>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</si>
  <si>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</si>
  <si>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</si>
  <si>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</si>
  <si>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</si>
  <si>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</si>
  <si>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</si>
  <si>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</si>
  <si>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</si>
  <si>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</si>
  <si>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</si>
  <si>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</si>
  <si>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</si>
  <si>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</si>
  <si>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</si>
  <si>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</si>
  <si>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</si>
  <si>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</si>
  <si>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</si>
  <si>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</si>
  <si>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</si>
  <si>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</si>
  <si>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</si>
  <si>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</si>
  <si>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</si>
  <si>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</si>
  <si>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</si>
  <si>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</si>
  <si>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</si>
  <si>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</si>
  <si>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</si>
  <si>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</si>
  <si>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</si>
  <si>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</si>
  <si>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</si>
  <si>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</si>
  <si>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</si>
  <si>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</si>
  <si>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</si>
  <si>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</si>
  <si>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</si>
  <si>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</si>
  <si>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</si>
  <si>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</si>
  <si>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</si>
  <si>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</si>
  <si>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</si>
  <si>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</si>
  <si>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</si>
  <si>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</si>
  <si>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</si>
  <si>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</si>
  <si>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</si>
  <si>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</si>
  <si>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</si>
  <si>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</si>
  <si>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</si>
  <si>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</si>
  <si>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</si>
  <si>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</si>
  <si>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</si>
  <si>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</si>
  <si>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</si>
  <si>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</si>
  <si>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</si>
  <si>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</si>
  <si>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</si>
  <si>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</si>
  <si>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</si>
  <si>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</si>
  <si>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</si>
  <si>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</si>
  <si>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</si>
  <si>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</si>
  <si>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</si>
  <si>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</si>
  <si>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</si>
  <si>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</si>
  <si>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</si>
  <si>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</si>
  <si>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</si>
  <si>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</si>
  <si>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</si>
  <si>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</si>
  <si>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</si>
  <si>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</si>
  <si>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</si>
  <si>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</si>
  <si>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</si>
  <si>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</si>
  <si>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</si>
  <si>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</si>
  <si>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</si>
  <si>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</si>
  <si>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</si>
  <si>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</si>
  <si>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</si>
  <si>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</si>
  <si>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</si>
  <si>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</si>
  <si>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</si>
  <si>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</si>
  <si>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</si>
  <si>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</si>
  <si>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</si>
  <si>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</si>
  <si>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</si>
  <si>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</si>
  <si>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</si>
  <si>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</si>
  <si>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</si>
  <si>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</si>
  <si>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</si>
  <si>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</si>
  <si>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</si>
  <si>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</si>
  <si>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</si>
  <si>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</si>
  <si>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</si>
  <si>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</si>
  <si>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</si>
  <si>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</si>
  <si>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</si>
  <si>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</si>
  <si>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</si>
  <si>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</si>
  <si>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</si>
  <si>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</si>
  <si>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</si>
  <si>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</si>
  <si>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</si>
  <si>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</si>
  <si>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</si>
  <si>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</si>
  <si>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</si>
  <si>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</si>
  <si>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</si>
  <si>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</si>
  <si>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</si>
  <si>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</si>
  <si>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</si>
  <si>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</si>
  <si>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</si>
  <si>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</si>
  <si>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</si>
  <si>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</si>
  <si>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</si>
  <si>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</si>
  <si>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</si>
  <si>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</si>
  <si>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</si>
  <si>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</si>
  <si>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</si>
  <si>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</si>
  <si>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</si>
  <si>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</si>
  <si>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</si>
  <si>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</si>
  <si>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</si>
  <si>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</si>
  <si>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</si>
  <si>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</si>
  <si>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</si>
  <si>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</si>
  <si>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</si>
  <si>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</si>
  <si>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</si>
  <si>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</si>
  <si>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</si>
  <si>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</si>
  <si>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</si>
  <si>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</si>
  <si>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</si>
  <si>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</si>
  <si>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</si>
  <si>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</si>
  <si>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</si>
  <si>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</si>
  <si>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</si>
  <si>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</si>
  <si>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</si>
  <si>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</si>
  <si>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</si>
  <si>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</si>
  <si>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</si>
  <si>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</si>
  <si>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</si>
  <si>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</si>
  <si>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</si>
  <si>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</si>
  <si>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</si>
  <si>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</si>
  <si>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</si>
  <si>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</si>
  <si>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</si>
  <si>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</si>
  <si>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</si>
  <si>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</si>
  <si>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</si>
  <si>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</si>
  <si>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</si>
  <si>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</si>
  <si>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</si>
  <si>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</si>
  <si>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</si>
  <si>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</si>
  <si>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</si>
  <si>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</si>
  <si>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</si>
  <si>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</si>
  <si>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</si>
  <si>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</si>
  <si>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</si>
  <si>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</si>
  <si>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</si>
  <si>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</si>
  <si>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</si>
  <si>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</si>
  <si>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</si>
  <si>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</si>
  <si>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</si>
  <si>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</si>
  <si>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</si>
  <si>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</si>
  <si>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</si>
  <si>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</si>
  <si>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</si>
  <si>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</si>
  <si>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</si>
  <si>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</si>
  <si>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</si>
  <si>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</si>
  <si>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</si>
  <si>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</si>
  <si>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</si>
  <si>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</si>
  <si>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</si>
  <si>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</si>
  <si>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</si>
  <si>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</si>
  <si>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</si>
  <si>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</si>
  <si>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</si>
  <si>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</si>
  <si>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</si>
  <si>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</si>
  <si>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</si>
  <si>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</si>
  <si>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</si>
  <si>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</si>
  <si>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</si>
  <si>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</si>
  <si>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</si>
  <si>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</si>
  <si>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</si>
  <si>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</si>
  <si>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</si>
  <si>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</si>
  <si>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</si>
  <si>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</si>
  <si>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</si>
  <si>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</si>
  <si>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</si>
  <si>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</si>
  <si>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</si>
  <si>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</si>
  <si>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</si>
  <si>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</si>
  <si>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</si>
  <si>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</si>
  <si>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</si>
  <si>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</si>
  <si>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</si>
  <si>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</si>
  <si>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</si>
  <si>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</si>
  <si>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</si>
  <si>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</si>
  <si>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</si>
  <si>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</si>
  <si>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</si>
  <si>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</si>
  <si>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</si>
  <si>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</si>
  <si>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</si>
  <si>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</si>
  <si>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</si>
  <si>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</si>
  <si>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</si>
  <si>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</si>
  <si>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</si>
  <si>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</si>
  <si>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</si>
  <si>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</si>
  <si>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</si>
  <si>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</si>
  <si>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</si>
  <si>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</si>
  <si>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</si>
  <si>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</si>
  <si>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</si>
  <si>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</si>
  <si>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</si>
  <si>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</si>
  <si>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</si>
  <si>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</si>
  <si>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</si>
  <si>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</si>
  <si>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</si>
  <si>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</si>
  <si>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</si>
  <si>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</si>
  <si>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</si>
  <si>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</si>
  <si>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</si>
  <si>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</si>
  <si>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</si>
  <si>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</si>
  <si>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</si>
  <si>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</si>
  <si>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</si>
  <si>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</si>
  <si>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</si>
  <si>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</si>
  <si>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</si>
  <si>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</si>
  <si>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</si>
  <si>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</si>
  <si>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</si>
  <si>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</si>
  <si>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</si>
  <si>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</si>
  <si>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</si>
  <si>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</si>
  <si>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</si>
  <si>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</si>
  <si>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</si>
  <si>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</si>
  <si>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</si>
  <si>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</si>
  <si>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</si>
  <si>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</si>
  <si>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</si>
  <si>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</si>
  <si>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</si>
  <si>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</si>
  <si>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</si>
  <si>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</si>
  <si>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</si>
  <si>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</si>
  <si>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</si>
  <si>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</si>
  <si>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</si>
  <si>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</si>
  <si>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</si>
  <si>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</si>
  <si>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</si>
  <si>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</si>
  <si>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</si>
  <si>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</si>
  <si>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</si>
  <si>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</si>
  <si>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</si>
  <si>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</si>
  <si>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</si>
  <si>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</si>
  <si>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</si>
  <si>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</si>
  <si>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</si>
  <si>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</si>
  <si>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</si>
  <si>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</si>
  <si>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</si>
  <si>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</si>
  <si>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</si>
  <si>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</si>
  <si>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</si>
  <si>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</si>
  <si>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</si>
  <si>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</si>
  <si>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</si>
  <si>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</si>
  <si>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</si>
  <si>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</si>
  <si>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</si>
  <si>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</si>
  <si>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</si>
  <si>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</si>
  <si>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</si>
  <si>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</si>
  <si>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</si>
  <si>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</si>
  <si>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</si>
  <si>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</si>
  <si>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</si>
  <si>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</si>
  <si>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</si>
  <si>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</si>
  <si>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</si>
  <si>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</si>
  <si>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</si>
  <si>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</si>
  <si>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</si>
  <si>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</si>
  <si>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</si>
  <si>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</si>
  <si>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</si>
  <si>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</si>
  <si>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</si>
  <si>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</si>
  <si>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</si>
  <si>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</si>
  <si>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</si>
  <si>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</si>
  <si>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</si>
  <si>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</si>
  <si>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</si>
  <si>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</si>
  <si>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</si>
  <si>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</si>
  <si>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</si>
  <si>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</si>
  <si>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</si>
  <si>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</si>
  <si>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</si>
  <si>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</si>
  <si>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</si>
  <si>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</si>
  <si>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</si>
  <si>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</si>
  <si>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</si>
  <si>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</si>
  <si>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</si>
  <si>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</si>
  <si>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</si>
  <si>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</si>
  <si>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</si>
  <si>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</si>
  <si>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</si>
  <si>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</si>
  <si>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</si>
  <si>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</si>
  <si>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</si>
  <si>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</si>
  <si>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</si>
  <si>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</si>
  <si>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</si>
  <si>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</si>
  <si>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</si>
  <si>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</si>
  <si>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</si>
  <si>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</si>
  <si>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</si>
  <si>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</si>
  <si>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</si>
  <si>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</si>
  <si>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</si>
  <si>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</si>
  <si>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</si>
  <si>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</si>
  <si>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</si>
  <si>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</si>
  <si>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</si>
  <si>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</si>
  <si>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</si>
  <si>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</si>
  <si>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</si>
  <si>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</si>
  <si>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</si>
  <si>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</si>
  <si>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</si>
  <si>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</si>
  <si>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</si>
  <si>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</si>
  <si>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</si>
  <si>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</si>
  <si>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</si>
  <si>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</si>
  <si>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</si>
  <si>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</si>
  <si>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</si>
  <si>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</si>
  <si>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</si>
  <si>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</si>
  <si>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</si>
  <si>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</si>
  <si>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</si>
  <si>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</si>
  <si>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</si>
  <si>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</si>
  <si>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</si>
  <si>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</si>
  <si>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</si>
  <si>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</si>
  <si>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</si>
  <si>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</si>
  <si>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</si>
  <si>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</si>
  <si>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</si>
  <si>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</si>
  <si>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</si>
  <si>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</si>
  <si>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</si>
  <si>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</si>
  <si>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</si>
  <si>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</si>
  <si>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</si>
  <si>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</si>
  <si>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</si>
  <si>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</si>
  <si>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</si>
  <si>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</si>
  <si>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</si>
  <si>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</si>
  <si>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</si>
  <si>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</si>
  <si>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</si>
  <si>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</si>
  <si>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</si>
  <si>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</si>
  <si>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</si>
  <si>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</si>
  <si>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</si>
  <si>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</si>
  <si>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</si>
  <si>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</si>
  <si>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</si>
  <si>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</si>
  <si>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</si>
  <si>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</si>
  <si>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</si>
  <si>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</si>
  <si>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</si>
  <si>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</si>
  <si>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</si>
  <si>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</si>
  <si>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</si>
  <si>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</si>
  <si>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</si>
  <si>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</si>
  <si>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</si>
  <si>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</si>
  <si>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</si>
  <si>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</si>
  <si>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</si>
  <si>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</si>
  <si>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</si>
  <si>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</si>
  <si>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</si>
  <si>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</si>
  <si>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</si>
  <si>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</si>
  <si>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</si>
  <si>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</si>
  <si>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</si>
  <si>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</si>
  <si>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</si>
  <si>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</si>
  <si>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</si>
  <si>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</si>
  <si>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</si>
  <si>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</si>
  <si>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</si>
  <si>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</si>
  <si>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</si>
  <si>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</si>
  <si>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</si>
  <si>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</si>
  <si>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</si>
  <si>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</si>
  <si>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</si>
  <si>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</si>
  <si>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</si>
  <si>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</si>
  <si>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</si>
  <si>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</si>
  <si>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</si>
  <si>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</si>
  <si>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</si>
  <si>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</si>
  <si>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</si>
  <si>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</si>
  <si>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</si>
  <si>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</si>
  <si>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</si>
  <si>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</si>
  <si>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</si>
  <si>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</si>
  <si>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</si>
  <si>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</si>
  <si>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</si>
  <si>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</si>
  <si>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</si>
  <si>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</si>
  <si>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</si>
  <si>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</si>
  <si>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</si>
  <si>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</si>
  <si>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</si>
  <si>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</si>
  <si>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</si>
  <si>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</si>
  <si>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</si>
  <si>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</si>
  <si>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</si>
  <si>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</si>
  <si>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</si>
  <si>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</si>
  <si>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</si>
  <si>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</si>
  <si>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</si>
  <si>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</si>
  <si>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</si>
  <si>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</si>
  <si>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</si>
  <si>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</si>
  <si>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</si>
  <si>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</si>
  <si>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</si>
  <si>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</si>
  <si>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</si>
  <si>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</si>
  <si>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</si>
  <si>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</si>
  <si>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</si>
  <si>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</si>
  <si>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</si>
  <si>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</si>
  <si>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</si>
  <si>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</si>
  <si>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</si>
  <si>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</si>
  <si>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</si>
  <si>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</si>
  <si>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</si>
  <si>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</si>
  <si>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</si>
  <si>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</si>
  <si>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</si>
  <si>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</si>
  <si>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</si>
  <si>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</si>
  <si>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</si>
  <si>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</si>
  <si>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</si>
  <si>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</si>
  <si>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</si>
  <si>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</si>
  <si>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</si>
  <si>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</si>
  <si>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</si>
  <si>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</si>
  <si>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</si>
  <si>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</si>
  <si>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</si>
  <si>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</si>
  <si>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</si>
  <si>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</si>
  <si>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</si>
  <si>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</si>
  <si>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</si>
  <si>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</si>
  <si>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</si>
  <si>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</si>
  <si>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</si>
  <si>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</si>
  <si>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</si>
  <si>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</si>
  <si>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</si>
  <si>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</si>
  <si>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</si>
  <si>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</si>
  <si>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</si>
  <si>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</si>
  <si>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</si>
  <si>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</si>
  <si>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</si>
  <si>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</si>
  <si>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</si>
  <si>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</si>
  <si>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</si>
  <si>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</si>
  <si>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</si>
  <si>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</si>
  <si>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</si>
  <si>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</si>
  <si>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</si>
  <si>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</si>
  <si>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</si>
  <si>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</si>
  <si>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</si>
  <si>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</si>
  <si>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</si>
  <si>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</si>
  <si>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</si>
  <si>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</si>
  <si>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</si>
  <si>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</si>
  <si>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</si>
  <si>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</si>
  <si>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</si>
  <si>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</si>
  <si>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</si>
  <si>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</si>
  <si>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</si>
  <si>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</si>
  <si>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</si>
  <si>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</si>
  <si>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</si>
  <si>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</si>
  <si>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</si>
  <si>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</si>
  <si>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</si>
  <si>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</si>
  <si>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</si>
  <si>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</si>
  <si>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</si>
  <si>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</si>
  <si>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</si>
  <si>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</si>
  <si>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</si>
  <si>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</si>
  <si>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</si>
  <si>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</si>
  <si>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</si>
  <si>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</si>
  <si>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</si>
  <si>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</si>
  <si>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</si>
  <si>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</si>
  <si>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</si>
  <si>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</si>
  <si>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</si>
  <si>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</si>
  <si>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</si>
  <si>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</si>
  <si>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</si>
  <si>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</si>
  <si>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</si>
  <si>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</si>
  <si>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</si>
  <si>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</si>
  <si>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</si>
  <si>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</si>
  <si>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</si>
  <si>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</si>
  <si>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</si>
  <si>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</si>
  <si>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</si>
  <si>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</si>
  <si>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</si>
  <si>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</si>
  <si>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</si>
  <si>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</si>
  <si>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</si>
  <si>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</si>
  <si>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</si>
  <si>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</si>
  <si>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</si>
  <si>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</si>
  <si>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</si>
  <si>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</si>
  <si>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</si>
  <si>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</si>
  <si>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</si>
  <si>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</si>
  <si>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</si>
  <si>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</si>
  <si>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</si>
  <si>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</si>
  <si>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</si>
  <si>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</si>
  <si>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</si>
  <si>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</si>
  <si>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</si>
  <si>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</si>
  <si>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</si>
  <si>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</si>
  <si>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</si>
  <si>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</si>
  <si>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</si>
  <si>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</si>
  <si>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</si>
  <si>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</si>
  <si>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</si>
  <si>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</si>
  <si>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</si>
  <si>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</si>
  <si>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</si>
  <si>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</si>
  <si>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</si>
  <si>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</si>
  <si>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</si>
  <si>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</si>
  <si>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</si>
  <si>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</si>
  <si>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</si>
  <si>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</si>
  <si>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</si>
  <si>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</si>
  <si>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</si>
  <si>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</si>
  <si>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</si>
  <si>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</si>
  <si>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</si>
  <si>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</si>
  <si>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</si>
  <si>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</si>
  <si>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</si>
  <si>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</si>
  <si>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</si>
  <si>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</si>
  <si>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</si>
  <si>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</si>
  <si>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</si>
  <si>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</si>
  <si>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</si>
  <si>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</si>
  <si>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</si>
  <si>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</si>
  <si>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</si>
  <si>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</si>
  <si>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</si>
  <si>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</si>
  <si>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</si>
  <si>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</si>
  <si>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</si>
  <si>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</si>
  <si>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</si>
  <si>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</si>
  <si>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</si>
  <si>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</si>
  <si>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</si>
  <si>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</si>
  <si>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</si>
  <si>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</si>
  <si>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</si>
  <si>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</si>
  <si>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</si>
  <si>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</si>
  <si>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</si>
  <si>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</si>
  <si>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</si>
  <si>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</si>
  <si>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</si>
  <si>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</si>
  <si>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</si>
  <si>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</si>
  <si>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</si>
  <si>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</si>
  <si>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</si>
  <si>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</si>
  <si>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</si>
  <si>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</si>
  <si>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</si>
  <si>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</si>
  <si>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</si>
  <si>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</si>
  <si>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</si>
  <si>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</si>
  <si>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</si>
  <si>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</si>
  <si>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</si>
  <si>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</si>
  <si>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</si>
  <si>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</si>
  <si>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</si>
  <si>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</si>
  <si>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</si>
  <si>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</si>
  <si>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</si>
  <si>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</si>
  <si>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</si>
  <si>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</si>
  <si>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</si>
  <si>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</si>
  <si>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</si>
  <si>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</si>
  <si>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</si>
  <si>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</si>
  <si>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</si>
  <si>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</si>
  <si>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</si>
  <si>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</si>
  <si>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</si>
  <si>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</si>
  <si>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</si>
  <si>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</si>
  <si>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</si>
  <si>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</si>
  <si>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</si>
  <si>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</si>
  <si>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</si>
  <si>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</si>
  <si>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</si>
  <si>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</si>
  <si>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</si>
  <si>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</si>
  <si>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</si>
  <si>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</si>
  <si>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</si>
  <si>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</si>
  <si>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</si>
  <si>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</si>
  <si>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</si>
  <si>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</si>
  <si>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</si>
  <si>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</si>
  <si>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</si>
  <si>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</si>
  <si>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</si>
  <si>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</si>
  <si>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</si>
  <si>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</si>
  <si>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</si>
  <si>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</si>
  <si>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</si>
  <si>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</si>
  <si>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</si>
  <si>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</si>
  <si>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</si>
  <si>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</si>
  <si>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</si>
  <si>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</si>
  <si>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</si>
  <si>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</si>
  <si>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</si>
  <si>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</si>
  <si>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</si>
  <si>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</si>
  <si>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</si>
  <si>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</si>
  <si>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</si>
  <si>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</si>
  <si>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</si>
  <si>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</si>
  <si>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</si>
  <si>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</si>
  <si>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</si>
  <si>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</si>
  <si>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</si>
  <si>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</si>
  <si>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</si>
  <si>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</si>
  <si>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</si>
  <si>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</si>
  <si>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</si>
  <si>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</si>
  <si>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</si>
  <si>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</si>
  <si>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</si>
  <si>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</si>
  <si>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</si>
  <si>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</si>
  <si>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</si>
  <si>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</si>
  <si>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</si>
  <si>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</si>
  <si>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</si>
  <si>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</si>
  <si>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</si>
  <si>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</si>
  <si>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</si>
  <si>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</si>
  <si>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</si>
  <si>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</si>
  <si>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</si>
  <si>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</si>
  <si>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</si>
  <si>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</si>
  <si>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</si>
  <si>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</si>
  <si>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</si>
  <si>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</si>
  <si>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</si>
  <si>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</si>
  <si>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</si>
  <si>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</si>
  <si>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</si>
  <si>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</si>
  <si>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</si>
  <si>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</si>
  <si>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</si>
  <si>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</si>
  <si>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</si>
  <si>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</si>
  <si>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</si>
  <si>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</si>
  <si>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</si>
  <si>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</si>
  <si>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</si>
  <si>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</si>
  <si>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</si>
  <si>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</si>
  <si>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</si>
  <si>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</si>
  <si>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</si>
  <si>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</si>
  <si>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</si>
  <si>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</si>
  <si>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</si>
  <si>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</si>
  <si>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</si>
  <si>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</si>
  <si>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</si>
  <si>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</si>
  <si>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</si>
  <si>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</si>
  <si>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</si>
  <si>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</si>
  <si>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</si>
  <si>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</si>
  <si>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</si>
  <si>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</si>
  <si>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</si>
  <si>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</si>
  <si>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</si>
  <si>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</si>
  <si>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</si>
  <si>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</si>
  <si>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</si>
  <si>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</si>
  <si>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</si>
  <si>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</si>
  <si>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</si>
  <si>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</si>
  <si>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</si>
  <si>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</si>
  <si>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</si>
  <si>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</si>
  <si>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</si>
  <si>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</si>
  <si>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</si>
  <si>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</si>
  <si>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</si>
  <si>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</si>
  <si>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</si>
  <si>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</si>
  <si>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</si>
  <si>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</si>
  <si>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</si>
  <si>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</si>
  <si>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</si>
  <si>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</si>
  <si>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</si>
  <si>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</si>
  <si>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</si>
  <si>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</si>
  <si>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</si>
  <si>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</si>
  <si>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</si>
  <si>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</si>
  <si>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</si>
  <si>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</si>
  <si>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</si>
  <si>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</si>
  <si>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</si>
  <si>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</si>
  <si>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</si>
  <si>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</si>
  <si>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</si>
  <si>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</si>
  <si>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</si>
  <si>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</si>
  <si>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</si>
  <si>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</si>
  <si>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</si>
  <si>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</si>
  <si>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</si>
  <si>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</si>
  <si>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</si>
  <si>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</si>
  <si>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</si>
  <si>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</si>
  <si>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</si>
  <si>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</si>
  <si>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</si>
  <si>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</si>
  <si>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</si>
  <si>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</si>
  <si>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</si>
  <si>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</si>
  <si>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</si>
  <si>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</si>
  <si>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</si>
  <si>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</si>
  <si>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</si>
  <si>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</si>
  <si>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</si>
  <si>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</si>
  <si>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</si>
  <si>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</si>
  <si>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</si>
  <si>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</si>
  <si>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</si>
  <si>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</si>
  <si>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</si>
  <si>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</si>
  <si>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</si>
  <si>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</si>
  <si>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</si>
  <si>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</si>
  <si>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</si>
  <si>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</si>
  <si>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</si>
  <si>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</si>
  <si>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</si>
  <si>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</si>
  <si>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</si>
  <si>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</si>
  <si>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</si>
  <si>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</si>
  <si>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</si>
  <si>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</si>
  <si>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</si>
  <si>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</si>
  <si>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</si>
  <si>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</si>
  <si>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</si>
  <si>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</si>
  <si>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</si>
  <si>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</si>
  <si>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</si>
  <si>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</si>
  <si>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</si>
  <si>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</si>
  <si>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</si>
  <si>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</si>
  <si>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</si>
  <si>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</si>
  <si>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</si>
  <si>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</si>
  <si>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</si>
  <si>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</si>
  <si>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</si>
  <si>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</si>
  <si>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</si>
  <si>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</si>
  <si>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</si>
  <si>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</si>
  <si>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</si>
  <si>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</si>
  <si>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</si>
  <si>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</si>
  <si>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</si>
  <si>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</si>
  <si>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</si>
  <si>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</si>
  <si>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</si>
  <si>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</si>
  <si>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</si>
  <si>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</si>
  <si>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</si>
  <si>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</si>
  <si>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</si>
  <si>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</si>
  <si>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</si>
  <si>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</si>
  <si>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</si>
  <si>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</si>
  <si>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</si>
  <si>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</si>
  <si>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</si>
  <si>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</si>
  <si>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</si>
  <si>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</si>
  <si>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</si>
  <si>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</si>
  <si>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</si>
  <si>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</si>
  <si>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</si>
  <si>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</si>
  <si>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</si>
  <si>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</si>
  <si>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</si>
  <si>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</si>
  <si>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</si>
  <si>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</si>
  <si>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</si>
  <si>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</si>
  <si>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</si>
  <si>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</si>
  <si>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</si>
  <si>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</si>
  <si>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</si>
  <si>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</si>
  <si>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</si>
  <si>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</si>
  <si>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</si>
  <si>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</si>
  <si>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</si>
  <si>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</si>
  <si>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</si>
  <si>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</si>
  <si>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</si>
  <si>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</si>
  <si>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</si>
  <si>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</si>
  <si>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</si>
  <si>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</si>
  <si>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</si>
  <si>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</si>
  <si>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</si>
  <si>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</si>
  <si>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</si>
  <si>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</si>
  <si>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</si>
  <si>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</si>
  <si>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</si>
  <si>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</si>
  <si>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</si>
  <si>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</si>
  <si>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</si>
  <si>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</si>
  <si>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</si>
  <si>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</si>
  <si>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</si>
  <si>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</si>
  <si>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</si>
  <si>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</si>
  <si>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</si>
  <si>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</si>
  <si>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</si>
  <si>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</si>
  <si>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</si>
  <si>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</si>
  <si>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</si>
  <si>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</si>
  <si>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</si>
  <si>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</si>
  <si>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</si>
  <si>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</si>
  <si>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</si>
  <si>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</si>
  <si>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</si>
  <si>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</si>
  <si>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</si>
  <si>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</si>
  <si>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</si>
  <si>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</si>
  <si>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</si>
  <si>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</si>
  <si>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</si>
  <si>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</si>
  <si>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</si>
  <si>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</si>
  <si>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</si>
  <si>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</si>
  <si>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</si>
  <si>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</si>
  <si>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</si>
  <si>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</si>
  <si>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</si>
  <si>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</si>
  <si>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</si>
  <si>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</si>
  <si>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</si>
  <si>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</si>
  <si>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</si>
  <si>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</si>
  <si>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</si>
  <si>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</si>
  <si>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</si>
  <si>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</si>
  <si>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</si>
  <si>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</si>
  <si>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</si>
  <si>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</si>
  <si>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</si>
  <si>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</si>
  <si>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</si>
  <si>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</si>
  <si>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</si>
  <si>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</si>
  <si>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</si>
  <si>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</si>
  <si>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</si>
  <si>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</si>
  <si>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</si>
  <si>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</si>
  <si>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</si>
  <si>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</si>
  <si>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</si>
  <si>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</si>
  <si>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</si>
  <si>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</si>
  <si>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</si>
  <si>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</si>
  <si>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</si>
  <si>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</si>
  <si>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</si>
  <si>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</si>
  <si>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</si>
  <si>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</si>
  <si>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</si>
  <si>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</si>
  <si>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</si>
  <si>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</si>
  <si>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</si>
  <si>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</si>
  <si>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</si>
  <si>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</si>
  <si>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</si>
  <si>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</si>
  <si>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</si>
  <si>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</si>
  <si>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</si>
  <si>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</si>
  <si>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</si>
  <si>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</si>
  <si>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</si>
  <si>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</si>
  <si>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</si>
  <si>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</si>
  <si>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</si>
  <si>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</si>
  <si>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</si>
  <si>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</si>
  <si>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</si>
  <si>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</si>
  <si>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</si>
  <si>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</si>
  <si>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</si>
  <si>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</si>
  <si>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</si>
  <si>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</si>
  <si>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</si>
  <si>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</si>
  <si>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</si>
  <si>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</si>
  <si>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</si>
  <si>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</si>
  <si>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</si>
  <si>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</si>
  <si>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</si>
  <si>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</si>
  <si>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</si>
  <si>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</si>
  <si>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</si>
  <si>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</si>
  <si>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</si>
  <si>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</si>
  <si>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</si>
  <si>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</si>
  <si>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</si>
  <si>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</si>
  <si>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</si>
  <si>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</si>
  <si>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</si>
  <si>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</si>
  <si>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</si>
  <si>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</si>
  <si>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</si>
  <si>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</si>
  <si>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</si>
  <si>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</si>
  <si>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</si>
  <si>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</si>
  <si>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</si>
  <si>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</si>
  <si>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</si>
  <si>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</si>
  <si>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</si>
  <si>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</si>
  <si>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</si>
  <si>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</si>
  <si>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</si>
  <si>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</si>
  <si>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</si>
  <si>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</si>
  <si>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</si>
  <si>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</si>
  <si>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</si>
  <si>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</si>
  <si>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</si>
  <si>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</si>
  <si>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</si>
  <si>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</si>
  <si>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</si>
  <si>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</si>
  <si>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</si>
  <si>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</si>
  <si>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</si>
  <si>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</si>
  <si>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</si>
  <si>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</si>
  <si>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</si>
  <si>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</si>
  <si>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</si>
  <si>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</si>
  <si>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</si>
  <si>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</si>
  <si>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</si>
  <si>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</si>
  <si>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</si>
  <si>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</si>
  <si>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</si>
  <si>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</si>
  <si>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</si>
  <si>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</si>
  <si>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</si>
  <si>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</si>
  <si>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</si>
  <si>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</si>
  <si>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</si>
  <si>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</si>
  <si>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</si>
  <si>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</si>
  <si>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</si>
  <si>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</si>
  <si>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</si>
  <si>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</si>
  <si>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</si>
  <si>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</si>
  <si>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</si>
  <si>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</si>
  <si>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</si>
  <si>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</si>
  <si>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</si>
  <si>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</si>
  <si>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</si>
  <si>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</si>
  <si>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</si>
  <si>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</si>
  <si>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</si>
  <si>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</si>
  <si>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</si>
  <si>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</si>
  <si>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</si>
  <si>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</si>
  <si>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</si>
  <si>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</si>
  <si>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</si>
  <si>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</si>
  <si>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</si>
  <si>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</si>
  <si>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</si>
  <si>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</si>
  <si>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</si>
  <si>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</si>
  <si>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</si>
  <si>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</si>
  <si>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</si>
  <si>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</si>
  <si>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</si>
  <si>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</si>
  <si>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</si>
  <si>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</si>
  <si>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</si>
  <si>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</si>
  <si>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</si>
  <si>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</si>
  <si>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</si>
  <si>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</si>
  <si>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</si>
  <si>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</si>
  <si>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</si>
  <si>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</si>
  <si>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</si>
  <si>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</si>
  <si>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</si>
  <si>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</si>
  <si>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</si>
  <si>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</si>
  <si>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</si>
  <si>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</si>
  <si>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</si>
  <si>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</si>
  <si>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</si>
  <si>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</si>
  <si>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</si>
  <si>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</si>
  <si>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</si>
  <si>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</si>
  <si>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</si>
  <si>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</si>
  <si>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</si>
  <si>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</si>
  <si>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</si>
  <si>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</si>
  <si>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</si>
  <si>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</si>
  <si>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</si>
  <si>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</si>
  <si>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</si>
  <si>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</si>
  <si>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</si>
  <si>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</si>
  <si>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</si>
  <si>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</si>
  <si>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</si>
  <si>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</si>
  <si>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</si>
  <si>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</si>
  <si>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</si>
  <si>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</si>
  <si>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</si>
  <si>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</si>
  <si>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</si>
  <si>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</si>
  <si>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</si>
  <si>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</si>
  <si>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</si>
  <si>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</si>
  <si>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</si>
  <si>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</si>
  <si>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</si>
  <si>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</si>
  <si>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</si>
  <si>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</si>
  <si>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</si>
  <si>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</si>
  <si>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</si>
  <si>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</si>
  <si>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</si>
  <si>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</si>
  <si>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</si>
  <si>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</si>
  <si>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</si>
  <si>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</si>
  <si>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</si>
  <si>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</si>
  <si>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</si>
  <si>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</si>
  <si>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</si>
  <si>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</si>
  <si>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</si>
  <si>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</si>
  <si>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</si>
  <si>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</si>
  <si>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</si>
  <si>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</si>
  <si>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</si>
  <si>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</si>
  <si>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</si>
  <si>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</si>
  <si>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</si>
  <si>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</si>
  <si>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</si>
  <si>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</si>
  <si>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</si>
  <si>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</si>
  <si>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</si>
  <si>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</si>
  <si>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</si>
  <si>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</si>
  <si>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</si>
  <si>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</si>
  <si>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</si>
  <si>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</si>
  <si>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</si>
  <si>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</si>
  <si>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</si>
  <si>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</si>
  <si>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</si>
  <si>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</si>
  <si>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</si>
  <si>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</si>
  <si>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</si>
  <si>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</si>
  <si>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</si>
  <si>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</si>
  <si>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</si>
  <si>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</si>
  <si>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</si>
  <si>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</si>
  <si>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</si>
  <si>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</si>
  <si>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</si>
  <si>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</si>
  <si>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</si>
  <si>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</si>
  <si>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</si>
  <si>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</si>
  <si>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</si>
  <si>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</si>
  <si>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</si>
  <si>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</si>
  <si>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</si>
  <si>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</si>
  <si>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</si>
  <si>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</si>
  <si>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</si>
  <si>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</si>
  <si>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</si>
  <si>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</si>
  <si>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</si>
  <si>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</si>
  <si>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</si>
  <si>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</si>
  <si>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</si>
  <si>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</si>
  <si>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</si>
  <si>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</si>
  <si>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</si>
  <si>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</si>
  <si>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</si>
  <si>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</si>
  <si>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</si>
  <si>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</si>
  <si>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</si>
  <si>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</si>
  <si>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</si>
  <si>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</si>
  <si>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</si>
  <si>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</si>
  <si>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</si>
  <si>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</si>
  <si>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</si>
  <si>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</si>
  <si>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</si>
  <si>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</si>
  <si>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</si>
  <si>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</si>
  <si>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</si>
  <si>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</si>
  <si>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</si>
  <si>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</si>
  <si>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</si>
  <si>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</si>
  <si>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</si>
  <si>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</si>
  <si>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</si>
  <si>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</si>
  <si>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</si>
  <si>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</si>
  <si>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</si>
  <si>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</si>
  <si>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</si>
  <si>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</si>
  <si>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</si>
  <si>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</si>
  <si>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</si>
  <si>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</si>
  <si>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</si>
  <si>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</si>
  <si>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</si>
  <si>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</si>
  <si>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</si>
  <si>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</si>
  <si>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</si>
  <si>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</si>
  <si>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</si>
  <si>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</si>
  <si>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</si>
  <si>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</si>
  <si>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</si>
  <si>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</si>
  <si>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</si>
  <si>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</si>
  <si>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</si>
  <si>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</si>
  <si>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</si>
  <si>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</si>
  <si>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</si>
  <si>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</si>
  <si>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</si>
  <si>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</si>
  <si>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</si>
  <si>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</si>
  <si>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</si>
  <si>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</si>
  <si>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</si>
  <si>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</si>
  <si>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</si>
  <si>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</si>
  <si>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</si>
  <si>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</si>
  <si>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</si>
  <si>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</si>
  <si>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</si>
  <si>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</si>
  <si>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</si>
  <si>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</si>
  <si>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</si>
  <si>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</si>
  <si>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</si>
  <si>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</si>
  <si>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</si>
  <si>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</si>
  <si>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</si>
  <si>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</si>
  <si>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</si>
  <si>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</si>
  <si>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</si>
  <si>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</si>
  <si>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</si>
  <si>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</si>
  <si>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</si>
  <si>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</si>
  <si>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</si>
  <si>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</si>
  <si>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</si>
  <si>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</si>
  <si>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</si>
  <si>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</si>
  <si>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</si>
  <si>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</si>
  <si>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</si>
  <si>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</si>
  <si>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</si>
  <si>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</si>
  <si>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</si>
  <si>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</si>
  <si>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</si>
  <si>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</si>
  <si>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</si>
  <si>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</si>
  <si>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</si>
  <si>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</si>
  <si>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</si>
  <si>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</si>
  <si>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</si>
  <si>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</si>
  <si>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</si>
  <si>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</si>
  <si>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</si>
  <si>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</si>
  <si>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</si>
  <si>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</si>
  <si>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</si>
  <si>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</si>
  <si>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</si>
  <si>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</si>
  <si>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</si>
  <si>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</si>
  <si>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</si>
  <si>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</si>
  <si>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</si>
  <si>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</si>
  <si>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</si>
  <si>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</si>
  <si>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</si>
  <si>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</si>
  <si>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</si>
  <si>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</si>
  <si>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</si>
  <si>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</si>
  <si>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</si>
  <si>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</si>
  <si>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</si>
  <si>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</si>
  <si>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</si>
  <si>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</si>
  <si>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</si>
  <si>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</si>
  <si>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</si>
  <si>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</si>
  <si>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</si>
  <si>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</si>
  <si>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</si>
  <si>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</si>
  <si>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</si>
  <si>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</si>
  <si>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</si>
  <si>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</si>
  <si>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</si>
  <si>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</si>
  <si>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</si>
  <si>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</si>
  <si>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</si>
  <si>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</si>
  <si>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</si>
  <si>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</si>
  <si>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</si>
  <si>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</si>
  <si>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</si>
  <si>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</si>
  <si>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</si>
  <si>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</si>
  <si>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</si>
  <si>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</si>
  <si>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</si>
  <si>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</si>
  <si>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</si>
  <si>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</si>
  <si>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</si>
  <si>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</si>
  <si>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</si>
  <si>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</si>
  <si>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</si>
  <si>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</si>
  <si>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</si>
  <si>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</si>
  <si>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</si>
  <si>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</si>
  <si>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</si>
  <si>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</si>
  <si>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</si>
  <si>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</si>
  <si>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</si>
  <si>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</si>
  <si>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</si>
  <si>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</si>
  <si>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</si>
  <si>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</si>
  <si>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</si>
  <si>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</si>
  <si>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</si>
  <si>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</si>
  <si>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</si>
  <si>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</si>
  <si>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</si>
  <si>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</si>
  <si>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</si>
  <si>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</si>
  <si>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</si>
  <si>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</si>
  <si>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</si>
  <si>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</si>
  <si>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</si>
  <si>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</si>
  <si>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</si>
  <si>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</si>
  <si>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</si>
  <si>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</si>
  <si>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</si>
  <si>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</si>
  <si>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</si>
  <si>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</si>
  <si>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</si>
  <si>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</si>
  <si>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</si>
  <si>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</si>
  <si>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</si>
  <si>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</si>
  <si>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</si>
  <si>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</si>
  <si>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</si>
  <si>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</si>
  <si>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</si>
  <si>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</si>
  <si>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</si>
  <si>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</si>
  <si>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</si>
  <si>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</si>
  <si>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</si>
  <si>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</si>
  <si>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</si>
  <si>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</si>
  <si>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</si>
  <si>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</si>
  <si>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</si>
  <si>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</si>
  <si>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</si>
  <si>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</si>
  <si>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</si>
  <si>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</si>
  <si>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</si>
  <si>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</si>
  <si>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</si>
  <si>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</si>
  <si>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</si>
  <si>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</si>
  <si>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</si>
  <si>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</si>
  <si>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</si>
  <si>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</si>
  <si>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</si>
  <si>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</si>
  <si>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</si>
  <si>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</si>
  <si>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</si>
  <si>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</si>
  <si>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</si>
  <si>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</si>
  <si>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</si>
  <si>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</si>
  <si>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</si>
  <si>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</si>
  <si>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</si>
  <si>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</si>
  <si>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</si>
  <si>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</si>
  <si>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</si>
  <si>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</si>
  <si>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</si>
  <si>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</si>
  <si>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</si>
  <si>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</si>
  <si>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</si>
  <si>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</si>
  <si>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</si>
  <si>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</si>
  <si>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</si>
  <si>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</si>
  <si>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</si>
  <si>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</si>
  <si>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</si>
  <si>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</si>
  <si>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</si>
  <si>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</si>
  <si>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</si>
  <si>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</si>
  <si>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</si>
  <si>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</si>
  <si>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</si>
  <si>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</si>
  <si>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</si>
  <si>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</si>
  <si>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</si>
  <si>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</si>
  <si>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</si>
  <si>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</si>
  <si>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</si>
  <si>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</si>
  <si>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</si>
  <si>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</si>
  <si>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</si>
  <si>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</si>
  <si>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</si>
  <si>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</si>
  <si>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</si>
  <si>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</si>
  <si>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</si>
  <si>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</si>
  <si>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</si>
  <si>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</si>
  <si>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</si>
  <si>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</si>
  <si>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</si>
  <si>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</si>
  <si>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</si>
  <si>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</si>
  <si>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</si>
  <si>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</si>
  <si>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</si>
  <si>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</si>
  <si>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</si>
  <si>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</si>
  <si>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</si>
  <si>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</si>
  <si>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</si>
  <si>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</si>
  <si>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</si>
  <si>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</si>
  <si>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</si>
  <si>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</si>
  <si>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</si>
  <si>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</si>
  <si>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</si>
  <si>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</si>
  <si>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</si>
  <si>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</si>
  <si>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</si>
  <si>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</si>
  <si>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</si>
  <si>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</si>
  <si>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</si>
  <si>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</si>
  <si>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</si>
  <si>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</si>
  <si>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</si>
  <si>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</si>
  <si>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</si>
  <si>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</si>
  <si>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</si>
  <si>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</si>
  <si>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</si>
  <si>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</si>
  <si>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</si>
  <si>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</si>
  <si>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</si>
  <si>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</si>
  <si>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</si>
  <si>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</si>
  <si>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</si>
  <si>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</si>
  <si>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</si>
  <si>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</si>
  <si>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</si>
  <si>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</si>
  <si>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</si>
  <si>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</si>
  <si>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</si>
  <si>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</si>
  <si>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</si>
  <si>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</si>
  <si>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</si>
  <si>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</si>
  <si>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</si>
  <si>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</si>
  <si>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</si>
  <si>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</si>
  <si>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</si>
  <si>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</si>
  <si>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</si>
  <si>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</si>
  <si>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</si>
  <si>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</si>
  <si>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</si>
  <si>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</si>
  <si>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</si>
  <si>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</si>
  <si>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</si>
  <si>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</si>
  <si>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</si>
  <si>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</si>
  <si>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</si>
  <si>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</si>
  <si>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</si>
  <si>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</si>
  <si>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</si>
  <si>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</si>
  <si>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</si>
  <si>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</si>
  <si>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</si>
  <si>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</si>
  <si>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</si>
  <si>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</si>
  <si>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</si>
  <si>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</si>
  <si>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</si>
  <si>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</si>
  <si>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</si>
  <si>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</si>
  <si>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</si>
  <si>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</si>
  <si>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</si>
  <si>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</si>
  <si>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</si>
  <si>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</si>
  <si>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</si>
  <si>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</si>
  <si>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</si>
  <si>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</si>
  <si>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</si>
  <si>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</si>
  <si>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</si>
  <si>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</si>
  <si>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</si>
  <si>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</si>
  <si>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</si>
  <si>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</si>
  <si>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</si>
  <si>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</si>
  <si>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</si>
  <si>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</si>
  <si>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</si>
  <si>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</si>
  <si>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</si>
  <si>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</si>
  <si>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</si>
  <si>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</si>
  <si>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</si>
  <si>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</si>
  <si>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</si>
  <si>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</si>
  <si>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</si>
  <si>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</si>
  <si>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</si>
  <si>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</si>
  <si>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</si>
  <si>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</si>
  <si>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</si>
  <si>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</si>
  <si>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</si>
  <si>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</si>
  <si>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</si>
  <si>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</si>
  <si>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</si>
  <si>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</si>
  <si>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</si>
  <si>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</si>
  <si>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</si>
  <si>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</si>
  <si>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</si>
  <si>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</si>
  <si>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</si>
  <si>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</si>
  <si>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</si>
  <si>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</si>
  <si>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</si>
  <si>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</si>
  <si>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</si>
  <si>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</si>
  <si>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</si>
  <si>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</si>
  <si>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</si>
  <si>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</si>
  <si>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</si>
  <si>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</si>
  <si>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</si>
  <si>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</si>
  <si>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</si>
  <si>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</si>
  <si>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</si>
  <si>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</si>
  <si>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</si>
  <si>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</si>
  <si>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</si>
  <si>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</si>
  <si>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</si>
  <si>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</si>
  <si>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</si>
  <si>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</si>
  <si>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</si>
  <si>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</si>
  <si>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</si>
  <si>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</si>
  <si>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</si>
  <si>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</si>
  <si>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</si>
  <si>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</si>
  <si>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</si>
  <si>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</si>
  <si>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</si>
  <si>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</si>
  <si>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</si>
  <si>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</si>
  <si>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</si>
  <si>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</si>
  <si>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</si>
  <si>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</si>
  <si>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</si>
  <si>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</si>
  <si>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</si>
  <si>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</si>
  <si>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</si>
  <si>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</si>
  <si>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</si>
  <si>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</si>
  <si>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</si>
  <si>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</si>
  <si>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</si>
  <si>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</si>
  <si>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</si>
  <si>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</si>
  <si>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</si>
  <si>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</si>
  <si>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</si>
  <si>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</si>
  <si>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</si>
  <si>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</si>
  <si>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</si>
  <si>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</si>
  <si>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</si>
  <si>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</si>
  <si>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</si>
  <si>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</si>
  <si>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</si>
  <si>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</si>
  <si>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</si>
  <si>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</si>
  <si>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</si>
  <si>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</si>
  <si>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</si>
  <si>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</si>
  <si>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</si>
  <si>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</si>
  <si>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</si>
  <si>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</si>
  <si>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</si>
  <si>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</si>
  <si>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</si>
  <si>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</si>
  <si>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</si>
  <si>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</si>
  <si>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</si>
  <si>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</si>
  <si>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</si>
  <si>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</si>
  <si>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</si>
  <si>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</si>
  <si>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</si>
  <si>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</si>
  <si>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</si>
  <si>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</si>
  <si>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</si>
  <si>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</si>
  <si>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</si>
  <si>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</si>
  <si>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</si>
  <si>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</si>
  <si>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</si>
  <si>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</si>
  <si>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</si>
  <si>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</si>
  <si>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</si>
  <si>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</si>
  <si>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</si>
  <si>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</si>
  <si>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</si>
  <si>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</si>
  <si>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</si>
  <si>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</si>
  <si>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</si>
  <si>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</si>
  <si>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</si>
  <si>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</si>
  <si>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</si>
  <si>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</si>
  <si>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</si>
  <si>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</si>
  <si>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</si>
  <si>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</si>
  <si>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</si>
  <si>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</si>
  <si>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</si>
  <si>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</si>
  <si>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</si>
  <si>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</si>
  <si>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</si>
  <si>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</si>
  <si>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</si>
  <si>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</si>
  <si>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</si>
  <si>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</si>
  <si>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</si>
  <si>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</si>
  <si>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</si>
  <si>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</si>
  <si>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</si>
  <si>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</si>
  <si>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</si>
  <si>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</si>
  <si>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</si>
  <si>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</si>
  <si>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</si>
  <si>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</si>
  <si>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</si>
  <si>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</si>
  <si>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</si>
  <si>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</si>
  <si>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</si>
  <si>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</si>
  <si>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</si>
  <si>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</si>
  <si>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</si>
  <si>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</si>
  <si>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</si>
  <si>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</si>
  <si>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</si>
  <si>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</si>
  <si>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</si>
  <si>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</si>
  <si>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</si>
  <si>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</si>
  <si>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</si>
  <si>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</si>
  <si>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</si>
  <si>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</si>
  <si>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</si>
  <si>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</si>
  <si>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</si>
  <si>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</si>
  <si>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</si>
  <si>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</si>
  <si>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</si>
  <si>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</si>
  <si>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</si>
  <si>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</si>
  <si>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</si>
  <si>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</si>
  <si>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</si>
  <si>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</si>
  <si>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</si>
  <si>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</si>
  <si>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</si>
  <si>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</si>
  <si>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</si>
  <si>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</si>
  <si>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</si>
  <si>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</si>
  <si>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</si>
  <si>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</si>
  <si>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</si>
  <si>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</si>
  <si>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</si>
  <si>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</si>
  <si>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</si>
  <si>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</si>
  <si>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</si>
  <si>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</si>
  <si>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</si>
  <si>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</si>
  <si>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</si>
  <si>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</si>
  <si>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</si>
  <si>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</si>
  <si>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</si>
  <si>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</si>
  <si>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</si>
  <si>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</si>
  <si>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</si>
  <si>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</si>
  <si>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</si>
  <si>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</si>
  <si>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</si>
  <si>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</si>
  <si>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</si>
  <si>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</si>
  <si>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</si>
  <si>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</si>
  <si>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</si>
  <si>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</si>
  <si>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</si>
  <si>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</si>
  <si>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</si>
  <si>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</si>
  <si>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</si>
  <si>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</si>
  <si>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</si>
  <si>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</si>
  <si>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</si>
  <si>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</si>
  <si>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</si>
  <si>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</si>
  <si>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</si>
  <si>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</si>
  <si>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</si>
  <si>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</si>
  <si>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</si>
  <si>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</si>
  <si>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</si>
  <si>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</si>
  <si>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</si>
  <si>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</si>
  <si>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</si>
  <si>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</si>
  <si>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</si>
  <si>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</si>
  <si>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</si>
  <si>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</si>
  <si>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</si>
  <si>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</si>
  <si>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</si>
  <si>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</si>
  <si>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</si>
  <si>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</si>
  <si>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</si>
  <si>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</si>
  <si>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</si>
  <si>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</si>
  <si>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</si>
  <si>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</si>
  <si>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</si>
  <si>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</si>
  <si>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</si>
  <si>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</si>
  <si>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</si>
  <si>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</si>
  <si>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</si>
  <si>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</si>
  <si>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</si>
  <si>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</si>
  <si>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</si>
  <si>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</si>
  <si>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</si>
  <si>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</si>
  <si>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</si>
  <si>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</si>
  <si>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</si>
  <si>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</si>
  <si>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</si>
  <si>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</si>
  <si>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</si>
  <si>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</si>
  <si>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</si>
  <si>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</si>
  <si>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</si>
  <si>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</si>
  <si>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</si>
  <si>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</si>
  <si>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</si>
  <si>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</si>
  <si>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</si>
  <si>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</si>
  <si>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</si>
  <si>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</si>
  <si>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</si>
  <si>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</si>
  <si>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</si>
  <si>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</si>
  <si>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</si>
  <si>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</si>
  <si>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</si>
  <si>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</si>
  <si>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</si>
  <si>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</si>
  <si>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</si>
  <si>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</si>
  <si>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</si>
  <si>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</si>
  <si>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</si>
  <si>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</si>
  <si>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</si>
  <si>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</si>
  <si>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</si>
  <si>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</si>
  <si>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</si>
  <si>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</si>
  <si>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</si>
  <si>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</si>
  <si>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</si>
  <si>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</si>
  <si>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</si>
  <si>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</si>
  <si>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</si>
  <si>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</si>
  <si>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</si>
  <si>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</si>
  <si>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</si>
  <si>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</si>
  <si>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</si>
  <si>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</si>
  <si>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</si>
  <si>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</si>
  <si>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</si>
  <si>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</si>
  <si>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</si>
  <si>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</si>
  <si>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</si>
  <si>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</si>
  <si>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</si>
  <si>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</si>
  <si>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</si>
  <si>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</si>
  <si>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</si>
  <si>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</si>
  <si>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</si>
  <si>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</si>
  <si>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</si>
  <si>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</si>
  <si>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</si>
  <si>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</si>
  <si>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</si>
  <si>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</si>
  <si>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</si>
  <si>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</si>
  <si>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</si>
  <si>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</si>
  <si>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</si>
  <si>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</si>
  <si>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</si>
  <si>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</si>
  <si>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</si>
  <si>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</si>
  <si>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</si>
  <si>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</si>
  <si>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</si>
  <si>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</si>
  <si>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</si>
  <si>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</si>
  <si>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</si>
  <si>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</si>
  <si>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</si>
  <si>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</si>
  <si>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</si>
  <si>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</si>
  <si>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</si>
  <si>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</si>
  <si>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</si>
  <si>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</si>
  <si>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</si>
  <si>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</si>
  <si>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</si>
  <si>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</si>
  <si>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</si>
  <si>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</si>
  <si>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</si>
  <si>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</si>
  <si>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</si>
  <si>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</si>
  <si>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</si>
  <si>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</si>
  <si>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</si>
  <si>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</si>
  <si>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</si>
  <si>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</si>
  <si>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</si>
  <si>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</si>
  <si>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</si>
  <si>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</si>
  <si>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</si>
  <si>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</si>
  <si>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</si>
  <si>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</si>
  <si>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</si>
  <si>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</si>
  <si>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</si>
  <si>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</si>
  <si>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</si>
  <si>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</si>
  <si>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</si>
  <si>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</si>
  <si>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</si>
  <si>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</si>
  <si>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</si>
  <si>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</si>
  <si>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</si>
  <si>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</si>
  <si>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</si>
  <si>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</si>
  <si>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</si>
  <si>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</si>
  <si>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</si>
  <si>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</si>
  <si>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</si>
  <si>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</si>
  <si>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</si>
  <si>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</si>
  <si>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</si>
  <si>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</si>
  <si>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</si>
  <si>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</si>
  <si>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</si>
  <si>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</si>
  <si>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</si>
  <si>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</si>
  <si>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</si>
  <si>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</si>
  <si>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</si>
  <si>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</si>
  <si>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</si>
  <si>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</si>
  <si>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</si>
  <si>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</si>
  <si>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</si>
  <si>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</si>
  <si>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</si>
  <si>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</si>
  <si>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</si>
  <si>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</si>
  <si>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</si>
  <si>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</si>
  <si>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</si>
  <si>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</si>
  <si>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</si>
  <si>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</si>
  <si>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</si>
  <si>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</si>
  <si>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</si>
  <si>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</si>
  <si>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</si>
  <si>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</si>
  <si>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</si>
  <si>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</si>
  <si>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</si>
  <si>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</si>
  <si>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</si>
  <si>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</si>
  <si>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</si>
  <si>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</si>
  <si>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</si>
  <si>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</si>
  <si>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</si>
  <si>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</si>
  <si>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</si>
  <si>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</si>
  <si>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</si>
  <si>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</si>
  <si>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</si>
  <si>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</si>
  <si>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</si>
  <si>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</si>
  <si>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</si>
  <si>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</si>
  <si>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</si>
  <si>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</si>
  <si>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</si>
  <si>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</si>
  <si>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</si>
  <si>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</si>
  <si>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</si>
  <si>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</si>
  <si>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</si>
  <si>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</si>
  <si>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</si>
  <si>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</si>
  <si>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</si>
  <si>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</si>
  <si>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</si>
  <si>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</si>
  <si>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</si>
  <si>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</si>
  <si>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</si>
  <si>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</si>
  <si>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</si>
  <si>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</si>
  <si>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</si>
  <si>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</si>
  <si>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</si>
  <si>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</si>
  <si>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</si>
  <si>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</si>
  <si>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</si>
  <si>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</si>
  <si>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</si>
  <si>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</si>
  <si>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</si>
  <si>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</si>
  <si>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</si>
  <si>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</si>
  <si>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</si>
  <si>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</si>
  <si>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</si>
  <si>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</si>
  <si>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</si>
  <si>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</si>
  <si>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</si>
  <si>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</si>
  <si>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</si>
  <si>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</si>
  <si>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</si>
  <si>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</si>
  <si>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</si>
  <si>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</si>
  <si>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</si>
  <si>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</si>
  <si>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</si>
  <si>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</si>
  <si>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</si>
  <si>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</si>
  <si>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</si>
  <si>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</si>
  <si>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</si>
  <si>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</si>
  <si>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</si>
  <si>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</si>
  <si>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</si>
  <si>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</si>
  <si>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</si>
  <si>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</si>
  <si>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</si>
  <si>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</si>
  <si>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</si>
  <si>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</si>
  <si>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</si>
  <si>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</si>
  <si>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</si>
  <si>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</si>
  <si>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</si>
  <si>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</si>
  <si>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</si>
  <si>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</si>
  <si>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</si>
  <si>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</si>
  <si>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</si>
  <si>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</si>
  <si>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</si>
  <si>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</si>
  <si>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</si>
  <si>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</si>
  <si>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</si>
  <si>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</si>
  <si>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</si>
  <si>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</si>
  <si>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</si>
  <si>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</si>
  <si>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</si>
  <si>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</si>
  <si>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</si>
  <si>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</si>
  <si>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</si>
  <si>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</si>
  <si>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</si>
  <si>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</si>
  <si>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</si>
  <si>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</si>
  <si>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</si>
  <si>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</si>
  <si>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</si>
  <si>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</si>
  <si>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</si>
  <si>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</si>
  <si>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</si>
  <si>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</si>
  <si>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</si>
  <si>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</si>
  <si>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</si>
  <si>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</si>
  <si>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</si>
  <si>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</si>
  <si>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</si>
  <si>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</si>
  <si>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</si>
  <si>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</si>
  <si>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</si>
  <si>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</si>
  <si>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</si>
  <si>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</si>
  <si>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</si>
  <si>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</si>
  <si>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</si>
  <si>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</si>
  <si>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</si>
  <si>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</si>
  <si>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</si>
  <si>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</si>
  <si>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</si>
  <si>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</si>
  <si>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</si>
  <si>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</si>
  <si>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</si>
  <si>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</si>
  <si>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</si>
  <si>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</si>
  <si>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</si>
  <si>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</si>
  <si>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</si>
  <si>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</si>
  <si>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</si>
  <si>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</si>
  <si>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</si>
  <si>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</si>
  <si>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</si>
  <si>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</si>
  <si>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</si>
  <si>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</si>
  <si>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</si>
  <si>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</si>
  <si>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</si>
  <si>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</si>
  <si>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</si>
  <si>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</si>
  <si>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</si>
  <si>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</si>
  <si>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</si>
  <si>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</si>
  <si>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</si>
  <si>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</si>
  <si>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</si>
  <si>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</si>
  <si>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</si>
  <si>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</si>
  <si>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</si>
  <si>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</si>
  <si>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</si>
  <si>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</si>
  <si>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</si>
  <si>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</si>
  <si>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</si>
  <si>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</si>
  <si>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</si>
  <si>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</si>
  <si>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</si>
  <si>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</si>
  <si>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</si>
  <si>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</si>
  <si>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</si>
  <si>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</si>
  <si>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</si>
  <si>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</si>
  <si>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</si>
  <si>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</si>
  <si>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</si>
  <si>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</si>
  <si>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</si>
  <si>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</si>
  <si>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</si>
  <si>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</si>
  <si>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</si>
  <si>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</si>
  <si>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</si>
  <si>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</si>
  <si>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</si>
  <si>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</si>
  <si>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</si>
  <si>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</si>
  <si>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</si>
  <si>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</si>
  <si>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</si>
  <si>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</si>
  <si>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</si>
  <si>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</si>
  <si>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</si>
  <si>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</si>
  <si>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</si>
  <si>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</si>
  <si>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</si>
  <si>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</si>
  <si>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</si>
  <si>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</si>
  <si>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</si>
  <si>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</si>
  <si>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</si>
  <si>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</si>
  <si>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</si>
  <si>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</si>
  <si>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</si>
  <si>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</si>
  <si>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</si>
  <si>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</si>
  <si>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</si>
  <si>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</si>
  <si>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</si>
  <si>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</si>
  <si>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</si>
  <si>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</si>
  <si>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</si>
  <si>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</si>
  <si>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</si>
  <si>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</si>
  <si>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</si>
  <si>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</si>
  <si>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</si>
  <si>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</si>
  <si>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</si>
  <si>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</si>
  <si>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</si>
  <si>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</si>
  <si>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</si>
  <si>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</si>
  <si>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</si>
  <si>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</si>
  <si>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</si>
  <si>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</si>
  <si>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</si>
  <si>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</si>
  <si>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</si>
  <si>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</si>
  <si>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</si>
  <si>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</si>
  <si>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</si>
  <si>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</si>
  <si>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</si>
  <si>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</si>
  <si>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</si>
  <si>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</si>
  <si>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</si>
  <si>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</si>
  <si>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</si>
  <si>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</si>
  <si>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</si>
  <si>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</si>
  <si>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</si>
  <si>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</si>
  <si>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</si>
  <si>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</si>
  <si>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</si>
  <si>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</si>
  <si>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</si>
  <si>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</si>
  <si>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</si>
  <si>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</si>
  <si>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</si>
  <si>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</si>
  <si>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</si>
  <si>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</si>
  <si>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</si>
  <si>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</si>
  <si>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</si>
  <si>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</si>
  <si>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</si>
  <si>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</si>
  <si>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</si>
  <si>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</si>
  <si>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</si>
  <si>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</si>
  <si>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</si>
  <si>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</si>
  <si>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</si>
  <si>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</si>
  <si>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</si>
  <si>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</si>
  <si>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</si>
  <si>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</si>
  <si>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</si>
  <si>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</si>
  <si>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</si>
  <si>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</si>
  <si>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</si>
  <si>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</si>
  <si>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</si>
  <si>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</si>
  <si>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</si>
  <si>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</si>
  <si>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</si>
  <si>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</si>
  <si>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</si>
  <si>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</si>
  <si>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</si>
  <si>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</si>
  <si>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</si>
  <si>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</si>
  <si>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</si>
  <si>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</si>
  <si>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</si>
  <si>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</si>
  <si>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</si>
  <si>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</si>
  <si>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</si>
  <si>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</si>
  <si>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</si>
  <si>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</si>
  <si>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</si>
  <si>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</si>
  <si>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</si>
  <si>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</si>
  <si>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</si>
  <si>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</si>
  <si>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</si>
  <si>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</si>
  <si>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</si>
  <si>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</si>
  <si>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</si>
  <si>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</si>
  <si>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</si>
  <si>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</si>
  <si>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</si>
  <si>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</si>
  <si>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</si>
  <si>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</si>
  <si>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</si>
  <si>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</si>
  <si>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</si>
  <si>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</si>
  <si>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</si>
  <si>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</si>
  <si>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</si>
  <si>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</si>
  <si>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</si>
  <si>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</si>
  <si>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</si>
  <si>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</si>
  <si>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</si>
  <si>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</si>
  <si>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</si>
  <si>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</si>
  <si>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</si>
  <si>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</si>
  <si>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</si>
  <si>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</si>
  <si>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</si>
  <si>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</si>
  <si>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</si>
  <si>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</si>
  <si>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</si>
  <si>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</si>
  <si>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</si>
  <si>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</si>
  <si>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</si>
  <si>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</si>
  <si>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</si>
  <si>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</si>
  <si>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</si>
  <si>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</si>
  <si>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</si>
  <si>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</si>
  <si>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</si>
  <si>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</si>
  <si>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</si>
  <si>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</si>
  <si>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</si>
  <si>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</si>
  <si>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</si>
  <si>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</si>
  <si>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</si>
  <si>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</si>
  <si>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</si>
  <si>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</si>
  <si>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</si>
  <si>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</si>
  <si>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</si>
  <si>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</si>
  <si>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</si>
  <si>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</si>
  <si>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</si>
  <si>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</si>
  <si>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</si>
  <si>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</si>
  <si>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</si>
  <si>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</si>
  <si>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</si>
  <si>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</si>
  <si>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</si>
  <si>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</si>
  <si>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</si>
  <si>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</si>
  <si>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</si>
  <si>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</si>
  <si>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</si>
  <si>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</si>
  <si>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</si>
  <si>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</si>
  <si>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</si>
  <si>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</si>
  <si>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</si>
  <si>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</si>
  <si>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</si>
  <si>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</si>
  <si>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</si>
  <si>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</si>
  <si>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</si>
  <si>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</si>
  <si>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</si>
  <si>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</si>
  <si>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</si>
  <si>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</si>
  <si>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</si>
  <si>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</si>
  <si>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</si>
  <si>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</si>
  <si>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</si>
  <si>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</si>
  <si>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</si>
  <si>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</si>
  <si>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</si>
  <si>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</si>
  <si>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</si>
  <si>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</si>
  <si>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</si>
  <si>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</si>
  <si>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</si>
  <si>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</si>
  <si>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</si>
  <si>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</si>
  <si>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</si>
  <si>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</si>
  <si>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</si>
  <si>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</si>
  <si>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</si>
  <si>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</si>
  <si>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</si>
  <si>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</si>
  <si>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</si>
  <si>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</si>
  <si>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</si>
  <si>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</si>
  <si>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</si>
  <si>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</si>
  <si>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</si>
  <si>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</si>
  <si>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</si>
  <si>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</si>
  <si>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</si>
  <si>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</si>
  <si>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</si>
  <si>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</si>
  <si>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</si>
  <si>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</si>
  <si>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</si>
  <si>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</si>
  <si>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</si>
  <si>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</si>
  <si>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</si>
  <si>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</si>
  <si>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</si>
  <si>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</si>
  <si>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</si>
  <si>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</si>
  <si>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</si>
  <si>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</si>
  <si>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</si>
  <si>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</si>
  <si>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</si>
  <si>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</si>
  <si>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</si>
  <si>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</si>
  <si>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</si>
  <si>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</si>
  <si>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</si>
  <si>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</si>
  <si>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</si>
  <si>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</si>
  <si>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</si>
  <si>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</si>
  <si>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</si>
  <si>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</si>
  <si>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</si>
  <si>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</si>
  <si>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</si>
  <si>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</si>
  <si>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</si>
  <si>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</si>
  <si>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</si>
  <si>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</si>
  <si>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</si>
  <si>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</si>
  <si>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</si>
  <si>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</si>
  <si>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</si>
  <si>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</si>
  <si>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</si>
  <si>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</si>
  <si>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</si>
  <si>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</si>
  <si>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</si>
  <si>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</si>
  <si>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</si>
  <si>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</si>
  <si>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</si>
  <si>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</si>
  <si>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</si>
  <si>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</si>
  <si>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</si>
  <si>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</si>
  <si>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</si>
  <si>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</si>
  <si>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</si>
  <si>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</si>
  <si>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</si>
  <si>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</si>
  <si>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</si>
  <si>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</si>
  <si>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</si>
  <si>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</si>
  <si>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</si>
  <si>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</si>
  <si>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</si>
  <si>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</si>
  <si>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</si>
  <si>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</si>
  <si>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</si>
  <si>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</si>
  <si>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</si>
  <si>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</si>
  <si>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</si>
  <si>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</si>
  <si>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</si>
  <si>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</si>
  <si>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</si>
  <si>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</si>
  <si>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</si>
  <si>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</si>
  <si>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</si>
  <si>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</si>
  <si>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</si>
  <si>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</si>
  <si>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</si>
  <si>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</si>
  <si>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</si>
  <si>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</si>
  <si>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</si>
  <si>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</si>
  <si>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</si>
  <si>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</si>
  <si>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</si>
  <si>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</si>
  <si>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</si>
  <si>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</si>
  <si>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</si>
  <si>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</si>
  <si>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</si>
  <si>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</si>
  <si>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</si>
  <si>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</si>
  <si>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</si>
  <si>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</si>
  <si>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</si>
  <si>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</si>
  <si>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</si>
  <si>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</si>
  <si>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</si>
  <si>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</si>
  <si>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</si>
  <si>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</si>
  <si>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</si>
  <si>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</si>
  <si>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</si>
  <si>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</si>
  <si>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</si>
  <si>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</si>
  <si>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</si>
  <si>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</si>
  <si>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</si>
  <si>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</si>
  <si>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</si>
  <si>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</si>
  <si>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</si>
  <si>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</si>
  <si>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</si>
  <si>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</si>
  <si>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</si>
  <si>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</si>
  <si>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</si>
  <si>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</si>
  <si>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</si>
  <si>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</si>
  <si>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</si>
  <si>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</si>
  <si>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</si>
  <si>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</si>
  <si>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</si>
  <si>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</si>
  <si>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</si>
  <si>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</si>
  <si>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</si>
  <si>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</si>
  <si>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</si>
  <si>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</si>
  <si>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</si>
  <si>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</si>
  <si>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</si>
  <si>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</si>
  <si>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</si>
  <si>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</si>
  <si>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</si>
  <si>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</si>
  <si>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</si>
  <si>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</si>
  <si>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</si>
  <si>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</si>
  <si>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</si>
  <si>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</si>
  <si>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</si>
  <si>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</si>
  <si>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</si>
  <si>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</si>
  <si>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</si>
  <si>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</si>
  <si>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</si>
  <si>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</si>
  <si>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</si>
  <si>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</si>
  <si>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</si>
  <si>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</si>
  <si>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</si>
  <si>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</si>
  <si>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</si>
  <si>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</si>
  <si>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</si>
  <si>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</si>
  <si>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</si>
  <si>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</si>
  <si>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</si>
  <si>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</si>
  <si>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</si>
  <si>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</si>
  <si>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</si>
  <si>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</si>
  <si>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</si>
  <si>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</si>
  <si>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</si>
  <si>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</si>
  <si>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</si>
  <si>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</si>
  <si>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</si>
  <si>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</si>
  <si>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</si>
  <si>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</si>
  <si>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</si>
  <si>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</si>
  <si>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</si>
  <si>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</si>
  <si>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</si>
  <si>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</si>
  <si>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</si>
  <si>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</si>
  <si>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</si>
  <si>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</si>
  <si>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</si>
  <si>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</si>
  <si>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</si>
  <si>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</si>
  <si>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</si>
  <si>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</si>
  <si>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</si>
  <si>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</si>
  <si>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</si>
  <si>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</si>
  <si>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</si>
  <si>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</si>
  <si>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</si>
  <si>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</si>
  <si>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</si>
  <si>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</si>
  <si>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</si>
  <si>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</si>
  <si>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</si>
  <si>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</si>
  <si>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</si>
  <si>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</si>
  <si>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</si>
  <si>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</si>
  <si>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</si>
  <si>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</si>
  <si>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</si>
  <si>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</si>
  <si>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</si>
  <si>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</si>
  <si>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</si>
  <si>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</si>
  <si>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</si>
  <si>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</si>
  <si>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</si>
  <si>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</si>
  <si>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</si>
  <si>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</si>
  <si>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</si>
  <si>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</si>
  <si>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</si>
  <si>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</si>
  <si>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</si>
  <si>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</si>
  <si>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</si>
  <si>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</si>
  <si>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</si>
  <si>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</si>
  <si>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</si>
  <si>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</si>
  <si>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</si>
  <si>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</si>
  <si>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</si>
  <si>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</si>
  <si>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</si>
  <si>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</si>
  <si>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</si>
  <si>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</si>
  <si>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</si>
  <si>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</si>
  <si>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</si>
  <si>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</si>
  <si>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</si>
  <si>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</si>
  <si>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</si>
  <si>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</si>
  <si>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</si>
  <si>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</si>
  <si>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</si>
  <si>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</si>
  <si>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</si>
  <si>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</si>
  <si>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</si>
  <si>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</si>
  <si>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</si>
  <si>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</si>
  <si>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</si>
  <si>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</si>
  <si>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</si>
  <si>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</si>
  <si>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</si>
  <si>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</si>
  <si>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</si>
  <si>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</si>
  <si>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</si>
  <si>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</si>
  <si>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</si>
  <si>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</si>
  <si>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</si>
  <si>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</si>
  <si>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</si>
  <si>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</si>
  <si>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</si>
  <si>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</si>
  <si>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</si>
  <si>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</si>
  <si>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</si>
  <si>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</si>
  <si>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</si>
  <si>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</si>
  <si>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</si>
  <si>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</si>
  <si>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</si>
  <si>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</si>
  <si>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</si>
  <si>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</si>
  <si>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</si>
  <si>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</si>
  <si>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</si>
  <si>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</si>
  <si>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</si>
  <si>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</si>
  <si>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</si>
  <si>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</si>
  <si>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</si>
  <si>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</si>
  <si>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</si>
  <si>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</si>
  <si>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</si>
  <si>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</si>
  <si>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</si>
  <si>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</si>
  <si>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</si>
  <si>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</si>
  <si>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</si>
  <si>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</si>
  <si>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</si>
  <si>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</si>
  <si>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</si>
  <si>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</si>
  <si>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</si>
  <si>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</si>
  <si>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</si>
  <si>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</si>
  <si>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</si>
  <si>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</si>
  <si>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</si>
  <si>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</si>
  <si>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</si>
  <si>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</si>
  <si>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</si>
  <si>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</si>
  <si>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</si>
  <si>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</si>
  <si>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</si>
  <si>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</si>
  <si>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</si>
  <si>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</si>
  <si>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</si>
  <si>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</si>
  <si>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</si>
  <si>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</si>
  <si>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</si>
  <si>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</si>
  <si>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</si>
  <si>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</si>
  <si>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</si>
  <si>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</si>
  <si>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</si>
  <si>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</si>
  <si>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</si>
  <si>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</si>
  <si>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</si>
  <si>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</si>
  <si>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</si>
  <si>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</si>
  <si>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</si>
  <si>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</si>
  <si>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</si>
  <si>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</si>
  <si>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</si>
  <si>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</si>
  <si>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</si>
  <si>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</si>
  <si>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</si>
  <si>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</si>
  <si>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</si>
  <si>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</si>
  <si>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</si>
  <si>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</si>
  <si>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</si>
  <si>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</si>
  <si>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</si>
  <si>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</si>
  <si>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</si>
  <si>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</si>
  <si>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</si>
  <si>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</si>
  <si>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</si>
  <si>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</si>
  <si>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</si>
  <si>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</si>
  <si>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</si>
  <si>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</si>
  <si>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</si>
  <si>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</si>
  <si>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</si>
  <si>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</si>
  <si>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</si>
  <si>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</si>
  <si>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</si>
  <si>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</si>
  <si>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</si>
  <si>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</si>
  <si>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</si>
  <si>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</si>
  <si>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</si>
  <si>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</si>
  <si>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</si>
  <si>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</si>
  <si>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</si>
  <si>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</si>
  <si>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</si>
  <si>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</si>
  <si>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</si>
  <si>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</si>
  <si>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</si>
  <si>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</si>
  <si>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</si>
  <si>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</si>
  <si>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</si>
  <si>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</si>
  <si>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</si>
  <si>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</si>
  <si>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</si>
  <si>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</si>
  <si>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</si>
  <si>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</si>
  <si>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</si>
  <si>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</si>
  <si>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</si>
  <si>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</si>
  <si>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</si>
  <si>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</si>
  <si>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</si>
  <si>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</si>
  <si>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</si>
  <si>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</si>
  <si>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</si>
  <si>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</si>
  <si>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</si>
  <si>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</si>
  <si>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</si>
  <si>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</si>
  <si>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</si>
  <si>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</si>
  <si>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</si>
  <si>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</si>
  <si>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</si>
  <si>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</si>
  <si>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</si>
  <si>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</si>
  <si>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</si>
  <si>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</si>
  <si>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</si>
  <si>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</si>
  <si>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</si>
  <si>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</si>
  <si>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</si>
  <si>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</si>
  <si>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</si>
  <si>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</si>
  <si>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</si>
  <si>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</si>
  <si>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</si>
  <si>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</si>
  <si>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</si>
  <si>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</si>
  <si>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</si>
  <si>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</si>
  <si>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</si>
  <si>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</si>
  <si>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</si>
  <si>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</si>
  <si>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</si>
  <si>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</si>
  <si>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</si>
  <si>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</si>
  <si>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</si>
  <si>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</si>
  <si>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</si>
  <si>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</si>
  <si>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</si>
  <si>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</si>
  <si>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</si>
  <si>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</si>
  <si>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</si>
  <si>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</si>
  <si>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</si>
  <si>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</si>
  <si>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</si>
  <si>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</si>
  <si>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</si>
  <si>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</si>
  <si>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</si>
  <si>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</si>
  <si>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</si>
  <si>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</si>
  <si>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</si>
  <si>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</si>
  <si>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</si>
  <si>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</si>
  <si>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</si>
  <si>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</si>
  <si>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</si>
  <si>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</si>
  <si>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</si>
  <si>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</si>
  <si>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</si>
  <si>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</si>
  <si>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</si>
  <si>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</si>
  <si>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</si>
  <si>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</si>
  <si>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</si>
  <si>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</si>
  <si>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</si>
  <si>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</si>
  <si>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</si>
  <si>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</si>
  <si>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</si>
  <si>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</si>
  <si>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</si>
  <si>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</si>
  <si>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</si>
  <si>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</si>
  <si>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</si>
  <si>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</si>
  <si>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</si>
  <si>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</si>
  <si>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</si>
  <si>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</si>
  <si>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</si>
  <si>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</si>
  <si>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</si>
  <si>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</si>
  <si>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</si>
  <si>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</si>
  <si>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</si>
  <si>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</si>
  <si>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</si>
  <si>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</si>
  <si>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</si>
  <si>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</si>
  <si>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</si>
  <si>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</si>
  <si>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</si>
  <si>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</si>
  <si>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</si>
  <si>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</si>
  <si>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</si>
  <si>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</si>
  <si>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</si>
  <si>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</si>
  <si>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</si>
  <si>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</si>
  <si>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</si>
  <si>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</si>
  <si>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</si>
  <si>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</si>
  <si>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</si>
  <si>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</si>
  <si>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</si>
  <si>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</si>
  <si>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</si>
  <si>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</si>
  <si>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</si>
  <si>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</si>
  <si>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</si>
  <si>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</si>
  <si>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</si>
  <si>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</si>
  <si>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</si>
  <si>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</si>
  <si>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</si>
  <si>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</si>
  <si>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</si>
  <si>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</si>
  <si>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</si>
  <si>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</si>
  <si>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</si>
  <si>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</si>
  <si>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</si>
  <si>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</si>
  <si>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</si>
  <si>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</si>
  <si>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</si>
  <si>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</si>
  <si>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</si>
  <si>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</si>
  <si>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</si>
  <si>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</si>
  <si>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</si>
  <si>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</si>
  <si>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</si>
  <si>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</si>
  <si>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</si>
  <si>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</si>
  <si>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</si>
  <si>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</si>
  <si>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</si>
  <si>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</si>
  <si>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</si>
  <si>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</si>
  <si>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</si>
  <si>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</si>
  <si>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</si>
  <si>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</si>
  <si>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</si>
  <si>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</si>
  <si>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</si>
  <si>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</si>
  <si>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</si>
  <si>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</si>
  <si>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</si>
  <si>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</si>
  <si>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</si>
  <si>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</si>
  <si>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</si>
  <si>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</si>
  <si>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</si>
  <si>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</si>
  <si>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</si>
  <si>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</si>
  <si>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</si>
  <si>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</si>
  <si>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</si>
  <si>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</si>
  <si>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</si>
  <si>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</si>
  <si>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</si>
  <si>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</si>
  <si>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</si>
  <si>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</si>
  <si>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</si>
  <si>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</si>
  <si>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</si>
  <si>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</si>
  <si>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</si>
  <si>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</si>
  <si>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</si>
  <si>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</si>
  <si>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</si>
  <si>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</si>
  <si>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</si>
  <si>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</si>
  <si>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</si>
  <si>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</si>
  <si>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</si>
  <si>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</si>
  <si>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</si>
  <si>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</si>
  <si>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</si>
  <si>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</si>
  <si>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</si>
  <si>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</si>
  <si>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</si>
  <si>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</si>
  <si>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</si>
  <si>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</si>
  <si>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</si>
  <si>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</si>
  <si>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</si>
  <si>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</si>
  <si>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</si>
  <si>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</si>
  <si>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</si>
  <si>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</si>
  <si>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</si>
  <si>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</si>
  <si>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</si>
  <si>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</si>
  <si>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</si>
  <si>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</si>
  <si>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</si>
  <si>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</si>
  <si>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</si>
  <si>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</si>
  <si>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</si>
  <si>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</si>
  <si>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</si>
  <si>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</si>
  <si>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</si>
  <si>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</si>
  <si>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</si>
  <si>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</si>
  <si>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</si>
  <si>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</si>
  <si>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</si>
  <si>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</si>
  <si>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</si>
  <si>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</si>
  <si>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</si>
  <si>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</si>
  <si>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</si>
  <si>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</si>
  <si>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</si>
  <si>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</si>
  <si>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</si>
  <si>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</si>
  <si>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</si>
  <si>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</si>
  <si>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</si>
  <si>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</si>
  <si>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</si>
  <si>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</si>
  <si>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</si>
  <si>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</si>
  <si>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</si>
  <si>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</si>
  <si>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</si>
  <si>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</si>
  <si>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</si>
  <si>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</si>
  <si>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</si>
  <si>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</si>
  <si>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</si>
  <si>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</si>
  <si>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</si>
  <si>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</si>
  <si>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</si>
  <si>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</si>
  <si>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</si>
  <si>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</si>
  <si>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</si>
  <si>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</si>
  <si>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</si>
  <si>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</si>
  <si>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</si>
  <si>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</si>
  <si>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</si>
  <si>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</si>
  <si>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</si>
  <si>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</si>
  <si>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</si>
  <si>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</si>
  <si>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</si>
  <si>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</si>
  <si>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</si>
  <si>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</si>
  <si>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</si>
  <si>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</si>
  <si>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</si>
  <si>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</si>
  <si>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</si>
  <si>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</si>
  <si>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</si>
  <si>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</si>
  <si>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</si>
  <si>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</si>
  <si>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</si>
  <si>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</si>
  <si>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</si>
  <si>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</si>
  <si>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</si>
  <si>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</si>
  <si>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</si>
  <si>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</si>
  <si>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</si>
  <si>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</si>
  <si>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</si>
  <si>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</si>
  <si>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</si>
  <si>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</si>
  <si>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</si>
  <si>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</si>
  <si>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</si>
  <si>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</si>
  <si>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</si>
  <si>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</si>
  <si>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</si>
  <si>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</si>
  <si>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</si>
  <si>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</si>
  <si>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</si>
  <si>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</si>
  <si>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</si>
  <si>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</si>
  <si>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</si>
  <si>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</si>
  <si>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</si>
  <si>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</si>
  <si>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</si>
  <si>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</si>
  <si>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</si>
  <si>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</si>
  <si>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</si>
  <si>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</si>
  <si>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</si>
  <si>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</si>
  <si>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</si>
  <si>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</si>
  <si>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</si>
  <si>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</si>
  <si>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</si>
  <si>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</si>
  <si>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</si>
  <si>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</si>
  <si>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</si>
  <si>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</si>
  <si>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</si>
  <si>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</si>
  <si>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</si>
  <si>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</si>
  <si>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</si>
  <si>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</si>
  <si>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</si>
  <si>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</si>
  <si>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</si>
  <si>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</si>
  <si>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</si>
  <si>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</si>
  <si>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</si>
  <si>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</si>
  <si>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</si>
  <si>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</si>
  <si>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</si>
  <si>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</si>
  <si>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</si>
  <si>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</si>
  <si>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</si>
  <si>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</si>
  <si>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</si>
  <si>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</si>
  <si>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</si>
  <si>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</si>
  <si>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</si>
  <si>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</si>
  <si>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</si>
  <si>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</si>
  <si>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</si>
  <si>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</si>
  <si>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</si>
  <si>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</si>
  <si>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</si>
  <si>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</si>
  <si>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</si>
  <si>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</si>
  <si>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</si>
  <si>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</si>
  <si>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</si>
  <si>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</si>
  <si>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</si>
  <si>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</si>
  <si>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</si>
  <si>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</si>
  <si>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</si>
  <si>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</si>
  <si>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</si>
  <si>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</si>
  <si>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</si>
  <si>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</si>
  <si>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</si>
  <si>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</si>
  <si>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</si>
  <si>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</si>
  <si>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</si>
  <si>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</si>
  <si>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</si>
  <si>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</si>
  <si>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</si>
  <si>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</si>
  <si>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</si>
  <si>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</si>
  <si>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</si>
  <si>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</si>
  <si>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</si>
  <si>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</si>
  <si>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</si>
  <si>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</si>
  <si>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</si>
  <si>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</si>
  <si>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</si>
  <si>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</si>
  <si>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</si>
  <si>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</si>
  <si>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</si>
  <si>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</si>
  <si>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</si>
  <si>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</si>
  <si>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</si>
  <si>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</si>
  <si>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</si>
  <si>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</si>
  <si>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</si>
  <si>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</si>
  <si>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</si>
  <si>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</si>
  <si>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</si>
  <si>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</si>
  <si>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</si>
  <si>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</si>
  <si>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</si>
  <si>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</si>
  <si>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</si>
  <si>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</si>
  <si>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</si>
  <si>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</si>
  <si>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</si>
  <si>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</si>
  <si>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</si>
  <si>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</si>
  <si>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</si>
  <si>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</si>
  <si>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</si>
  <si>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</si>
  <si>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</si>
  <si>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</si>
  <si>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</si>
  <si>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</si>
  <si>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</si>
  <si>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</si>
  <si>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</si>
  <si>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</si>
  <si>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</si>
  <si>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</si>
  <si>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</si>
  <si>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</si>
  <si>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</si>
  <si>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</si>
  <si>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</si>
  <si>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</si>
  <si>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</si>
  <si>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</si>
  <si>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</si>
  <si>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</si>
  <si>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</si>
  <si>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</si>
  <si>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</si>
  <si>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</si>
  <si>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</si>
  <si>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</si>
  <si>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</si>
  <si>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</si>
  <si>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</si>
  <si>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</si>
  <si>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</si>
  <si>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</si>
  <si>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</si>
  <si>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</si>
  <si>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</si>
  <si>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</si>
  <si>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</si>
  <si>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</si>
  <si>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</si>
  <si>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</si>
  <si>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</si>
  <si>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</si>
  <si>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</si>
  <si>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</si>
  <si>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</si>
  <si>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</si>
  <si>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</si>
  <si>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</si>
  <si>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</si>
  <si>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</si>
  <si>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</si>
  <si>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</si>
  <si>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</si>
  <si>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</si>
  <si>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</si>
  <si>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</si>
  <si>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</si>
  <si>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</si>
  <si>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</si>
  <si>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</si>
  <si>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</si>
  <si>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</si>
  <si>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</si>
  <si>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</si>
  <si>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</si>
  <si>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</si>
  <si>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</si>
  <si>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</si>
  <si>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</si>
  <si>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</si>
  <si>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</si>
  <si>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</si>
  <si>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</si>
  <si>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</si>
  <si>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</si>
  <si>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</si>
  <si>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</si>
  <si>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</si>
  <si>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</si>
  <si>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</si>
  <si>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</si>
  <si>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</si>
  <si>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</si>
  <si>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</si>
  <si>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</si>
  <si>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</si>
  <si>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</si>
  <si>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</si>
  <si>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</si>
  <si>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</si>
  <si>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</si>
  <si>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</si>
  <si>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</si>
  <si>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</si>
  <si>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</si>
  <si>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</si>
  <si>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</si>
  <si>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</si>
  <si>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</si>
  <si>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</si>
  <si>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</si>
  <si>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</si>
  <si>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</si>
  <si>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</si>
  <si>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</si>
  <si>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</si>
  <si>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</si>
  <si>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</si>
  <si>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</si>
  <si>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</si>
  <si>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</si>
  <si>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</si>
  <si>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</si>
  <si>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</si>
  <si>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</si>
  <si>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</si>
  <si>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</si>
  <si>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</si>
  <si>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</si>
  <si>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</si>
  <si>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</si>
  <si>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</si>
  <si>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</si>
  <si>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</si>
  <si>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</si>
  <si>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</si>
  <si>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</si>
  <si>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</si>
  <si>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</si>
  <si>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</si>
  <si>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</si>
  <si>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</si>
  <si>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</si>
  <si>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</si>
  <si>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</si>
  <si>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</si>
  <si>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</si>
  <si>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</si>
  <si>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</si>
  <si>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</si>
  <si>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</si>
  <si>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</si>
  <si>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</si>
  <si>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</si>
  <si>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</si>
  <si>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</si>
  <si>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</si>
  <si>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</si>
  <si>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</si>
  <si>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</si>
  <si>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</si>
  <si>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</si>
  <si>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</si>
  <si>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</si>
  <si>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</si>
  <si>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</si>
  <si>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</si>
  <si>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</si>
  <si>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</si>
  <si>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</si>
  <si>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</si>
  <si>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</si>
  <si>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</si>
  <si>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</si>
  <si>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</si>
  <si>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</si>
  <si>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</si>
  <si>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</si>
  <si>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</si>
  <si>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</si>
  <si>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</si>
  <si>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</si>
  <si>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</si>
  <si>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</si>
  <si>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</si>
  <si>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</si>
  <si>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</si>
  <si>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</si>
  <si>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</si>
  <si>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</si>
  <si>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</si>
  <si>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</si>
  <si>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</si>
  <si>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</si>
  <si>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</si>
  <si>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</si>
  <si>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</si>
  <si>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</si>
  <si>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</si>
  <si>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</si>
  <si>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</si>
  <si>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</si>
  <si>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</si>
  <si>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</si>
  <si>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</si>
  <si>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</si>
  <si>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</si>
  <si>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</si>
  <si>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</si>
  <si>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</si>
  <si>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</si>
  <si>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</si>
  <si>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</si>
  <si>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</si>
  <si>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</si>
  <si>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</si>
  <si>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</si>
  <si>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</si>
  <si>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</si>
  <si>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</si>
  <si>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</si>
  <si>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</si>
  <si>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</si>
  <si>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</si>
  <si>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</si>
  <si>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</si>
  <si>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</si>
  <si>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</si>
  <si>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</si>
  <si>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</si>
  <si>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</si>
  <si>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</si>
  <si>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</si>
  <si>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</si>
  <si>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</si>
  <si>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</si>
  <si>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</si>
  <si>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</si>
  <si>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</si>
  <si>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</si>
  <si>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</si>
  <si>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</si>
  <si>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</si>
  <si>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</si>
  <si>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</si>
  <si>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</si>
  <si>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</si>
  <si>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</si>
  <si>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</si>
  <si>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</si>
  <si>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</si>
  <si>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</si>
  <si>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</si>
  <si>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</si>
  <si>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</si>
  <si>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</si>
  <si>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</si>
  <si>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</si>
  <si>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</si>
  <si>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</si>
  <si>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</si>
  <si>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</si>
  <si>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</si>
  <si>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</si>
  <si>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</si>
  <si>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</si>
  <si>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</si>
  <si>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</si>
  <si>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</si>
  <si>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</si>
  <si>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</si>
  <si>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</si>
  <si>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</si>
  <si>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</si>
  <si>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</si>
  <si>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</si>
  <si>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</si>
  <si>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</si>
  <si>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</si>
  <si>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</si>
  <si>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</si>
  <si>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</si>
  <si>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</si>
  <si>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</si>
  <si>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</si>
  <si>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</si>
  <si>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</si>
  <si>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</si>
  <si>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</si>
  <si>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</si>
  <si>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</si>
  <si>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</si>
  <si>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</si>
  <si>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</si>
  <si>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</si>
  <si>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</si>
  <si>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</si>
  <si>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</si>
  <si>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</si>
  <si>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</si>
  <si>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</si>
  <si>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</si>
  <si>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</si>
  <si>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</si>
  <si>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</si>
  <si>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</si>
  <si>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</si>
  <si>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</si>
  <si>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</si>
  <si>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</si>
  <si>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</si>
  <si>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</si>
  <si>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</si>
  <si>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</si>
  <si>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</si>
  <si>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</si>
  <si>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</si>
  <si>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</si>
  <si>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</si>
  <si>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</si>
  <si>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</si>
  <si>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</si>
  <si>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</si>
  <si>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</si>
  <si>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</si>
  <si>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</si>
  <si>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</si>
  <si>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</si>
  <si>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</si>
  <si>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</si>
  <si>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</si>
  <si>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</si>
  <si>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</si>
  <si>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</si>
  <si>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</si>
  <si>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</si>
  <si>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</si>
  <si>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</si>
  <si>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</si>
  <si>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</si>
  <si>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</si>
  <si>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</si>
  <si>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</si>
  <si>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</si>
  <si>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</si>
  <si>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</si>
  <si>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</si>
  <si>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</si>
  <si>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</si>
  <si>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</si>
  <si>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</si>
  <si>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</si>
  <si>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</si>
  <si>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</si>
  <si>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</si>
  <si>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</si>
  <si>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</si>
  <si>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</si>
  <si>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</si>
  <si>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</si>
  <si>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</si>
  <si>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</si>
  <si>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</si>
  <si>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</si>
  <si>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</si>
  <si>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</si>
  <si>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</si>
  <si>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</si>
  <si>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</si>
  <si>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</si>
  <si>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</si>
  <si>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</si>
  <si>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</si>
  <si>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</si>
  <si>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</si>
  <si>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</si>
  <si>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</si>
  <si>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</si>
  <si>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</si>
  <si>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</si>
  <si>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</si>
  <si>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</si>
  <si>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</si>
  <si>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</si>
  <si>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</si>
  <si>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</si>
  <si>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</si>
  <si>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</si>
  <si>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</si>
  <si>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</si>
  <si>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</si>
  <si>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</si>
  <si>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</si>
  <si>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</si>
  <si>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</si>
  <si>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</si>
  <si>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</si>
  <si>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</si>
  <si>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</si>
  <si>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</si>
  <si>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</si>
  <si>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</si>
  <si>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</si>
  <si>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</si>
  <si>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</si>
  <si>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</si>
  <si>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</si>
  <si>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</si>
  <si>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</si>
  <si>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</si>
  <si>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</si>
  <si>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</si>
  <si>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</si>
  <si>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</si>
  <si>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</si>
  <si>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</si>
  <si>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</si>
  <si>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</si>
  <si>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</si>
  <si>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</si>
  <si>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</si>
  <si>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</si>
  <si>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</si>
  <si>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</si>
  <si>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</si>
  <si>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</si>
  <si>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</si>
  <si>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</si>
  <si>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</si>
  <si>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</si>
  <si>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</si>
  <si>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</si>
  <si>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</si>
  <si>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</si>
  <si>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</si>
  <si>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</si>
  <si>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</si>
  <si>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</si>
  <si>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</si>
  <si>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</si>
  <si>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</si>
  <si>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</si>
  <si>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</si>
  <si>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</si>
  <si>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</si>
  <si>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</si>
  <si>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</si>
  <si>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</si>
  <si>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</si>
  <si>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</si>
  <si>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</si>
  <si>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</si>
  <si>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</si>
  <si>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</si>
  <si>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</si>
  <si>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</si>
  <si>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</si>
  <si>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</si>
  <si>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</si>
  <si>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</si>
  <si>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</si>
  <si>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</si>
  <si>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</si>
  <si>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</si>
  <si>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</si>
  <si>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</si>
  <si>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</si>
  <si>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</si>
  <si>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</si>
  <si>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</si>
  <si>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</si>
  <si>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</si>
  <si>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</si>
  <si>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</si>
  <si>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</si>
  <si>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</si>
  <si>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</si>
  <si>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</si>
  <si>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</si>
  <si>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</si>
  <si>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</si>
  <si>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</si>
  <si>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</si>
  <si>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</si>
  <si>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</si>
  <si>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</si>
  <si>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</si>
  <si>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</si>
  <si>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</si>
  <si>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</si>
  <si>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</si>
  <si>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</si>
  <si>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</si>
  <si>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</si>
  <si>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</si>
  <si>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</si>
  <si>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</si>
  <si>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</si>
  <si>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</si>
  <si>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</si>
  <si>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</si>
  <si>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</si>
  <si>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</si>
  <si>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</si>
  <si>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</si>
  <si>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</si>
  <si>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</si>
  <si>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</si>
  <si>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</si>
  <si>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</si>
  <si>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</si>
  <si>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</si>
  <si>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</si>
  <si>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</si>
  <si>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</si>
  <si>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</si>
  <si>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</si>
  <si>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</si>
  <si>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</si>
  <si>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</si>
  <si>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</si>
  <si>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</si>
  <si>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</si>
  <si>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</si>
  <si>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</si>
  <si>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</si>
  <si>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</si>
  <si>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</si>
  <si>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</si>
  <si>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</si>
  <si>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</si>
  <si>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</si>
  <si>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</si>
  <si>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</si>
  <si>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</si>
  <si>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</si>
  <si>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</si>
  <si>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</si>
  <si>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</si>
  <si>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</si>
  <si>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</si>
  <si>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</si>
  <si>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</si>
  <si>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</si>
  <si>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</si>
  <si>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</si>
  <si>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</si>
  <si>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</si>
  <si>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</si>
  <si>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</si>
  <si>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</si>
  <si>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</si>
  <si>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</si>
  <si>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</si>
  <si>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</si>
  <si>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</si>
  <si>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</si>
  <si>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</si>
  <si>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</si>
  <si>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</si>
  <si>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</si>
  <si>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</si>
  <si>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</si>
  <si>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</si>
  <si>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</si>
  <si>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</si>
  <si>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</si>
  <si>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</si>
  <si>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</si>
  <si>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</si>
  <si>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</si>
  <si>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</si>
  <si>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</si>
  <si>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</si>
  <si>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</si>
  <si>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</si>
  <si>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</si>
  <si>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</si>
  <si>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</si>
  <si>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</si>
  <si>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</si>
  <si>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</si>
  <si>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</si>
  <si>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</si>
  <si>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</si>
  <si>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</si>
  <si>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</si>
  <si>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</si>
  <si>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</si>
  <si>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</si>
  <si>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</si>
  <si>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</si>
  <si>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</si>
  <si>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</si>
  <si>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</si>
  <si>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</si>
  <si>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</si>
  <si>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</si>
  <si>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</si>
  <si>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</si>
  <si>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</si>
  <si>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</si>
  <si>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</si>
  <si>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</si>
  <si>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</si>
  <si>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</si>
  <si>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</si>
  <si>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</si>
  <si>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</si>
  <si>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</si>
  <si>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</si>
  <si>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</si>
  <si>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</si>
  <si>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</si>
  <si>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</si>
  <si>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</si>
  <si>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</si>
  <si>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</si>
  <si>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</si>
  <si>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</si>
  <si>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</si>
  <si>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</si>
  <si>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</si>
  <si>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</si>
  <si>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</si>
  <si>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</si>
  <si>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</si>
  <si>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</si>
  <si>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</si>
  <si>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</si>
  <si>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</si>
  <si>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</si>
  <si>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</si>
  <si>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</si>
  <si>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</si>
  <si>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</si>
  <si>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</si>
  <si>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</si>
  <si>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</si>
  <si>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</si>
  <si>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</si>
  <si>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</si>
  <si>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</si>
  <si>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</si>
  <si>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</si>
  <si>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</si>
  <si>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</si>
  <si>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</si>
  <si>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</si>
  <si>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</si>
  <si>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</si>
  <si>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</si>
  <si>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</si>
  <si>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</si>
  <si>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</si>
  <si>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</si>
  <si>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</si>
  <si>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</si>
  <si>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</si>
  <si>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</si>
  <si>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</si>
  <si>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</si>
  <si>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</si>
  <si>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</si>
  <si>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</si>
  <si>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</si>
  <si>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</si>
  <si>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</si>
  <si>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</si>
  <si>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</si>
  <si>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</si>
  <si>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</si>
  <si>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</si>
  <si>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</si>
  <si>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</si>
  <si>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</si>
  <si>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</si>
  <si>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</si>
  <si>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</si>
  <si>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</si>
  <si>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</si>
  <si>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</si>
  <si>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</si>
  <si>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</si>
  <si>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</si>
  <si>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</si>
  <si>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</si>
  <si>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</si>
  <si>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</si>
  <si>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</si>
  <si>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</si>
  <si>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</si>
  <si>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</si>
  <si>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</si>
  <si>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</si>
  <si>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</si>
  <si>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</si>
  <si>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</si>
  <si>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</si>
  <si>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</si>
  <si>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</si>
  <si>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</si>
  <si>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</si>
  <si>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</si>
  <si>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</si>
  <si>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</si>
  <si>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</si>
  <si>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</si>
  <si>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</si>
  <si>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</si>
  <si>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</si>
  <si>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</si>
  <si>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</si>
  <si>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</si>
  <si>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</si>
  <si>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</si>
  <si>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</si>
  <si>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</si>
  <si>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</si>
  <si>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</si>
  <si>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</si>
  <si>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</si>
  <si>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</si>
  <si>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</si>
  <si>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</si>
  <si>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</si>
  <si>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</si>
  <si>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</si>
  <si>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</si>
  <si>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</si>
  <si>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</si>
  <si>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</si>
  <si>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</si>
  <si>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</si>
  <si>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</si>
  <si>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</si>
  <si>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</si>
  <si>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</si>
  <si>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</si>
  <si>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</si>
  <si>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</si>
  <si>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</si>
  <si>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</si>
  <si>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</si>
  <si>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</si>
  <si>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</si>
  <si>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</si>
  <si>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</si>
  <si>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</si>
  <si>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</si>
  <si>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</si>
  <si>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</si>
  <si>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</si>
  <si>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</si>
  <si>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</si>
  <si>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</si>
  <si>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</si>
  <si>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</si>
  <si>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</si>
  <si>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</si>
  <si>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</si>
  <si>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</si>
  <si>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</si>
  <si>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</si>
  <si>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</si>
  <si>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</si>
  <si>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</si>
  <si>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</si>
  <si>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</si>
  <si>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</si>
  <si>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</si>
  <si>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</si>
  <si>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</si>
  <si>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</si>
  <si>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</si>
  <si>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</si>
  <si>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</si>
  <si>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</si>
  <si>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</si>
  <si>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</si>
  <si>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</si>
  <si>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</si>
  <si>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</si>
  <si>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</si>
  <si>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</si>
  <si>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</si>
  <si>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</si>
  <si>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</si>
  <si>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</si>
  <si>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</si>
  <si>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</si>
  <si>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</si>
  <si>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</si>
  <si>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</si>
  <si>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</si>
  <si>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</si>
  <si>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</si>
  <si>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</si>
  <si>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</si>
  <si>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</si>
  <si>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</si>
  <si>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</si>
  <si>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</si>
  <si>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</si>
  <si>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</si>
  <si>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</si>
  <si>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</si>
  <si>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</si>
  <si>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</si>
  <si>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</si>
  <si>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</si>
  <si>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</si>
  <si>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</si>
  <si>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</si>
  <si>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</si>
  <si>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</si>
  <si>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</si>
  <si>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</si>
  <si>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</si>
  <si>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</si>
  <si>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</si>
  <si>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</si>
  <si>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</si>
  <si>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</si>
  <si>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</si>
  <si>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</si>
  <si>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</si>
  <si>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</si>
  <si>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</si>
  <si>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</si>
  <si>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</si>
  <si>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</si>
  <si>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</si>
  <si>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</si>
  <si>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</si>
  <si>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</si>
  <si>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</si>
  <si>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</si>
  <si>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</si>
  <si>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</si>
  <si>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</si>
  <si>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</si>
  <si>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</si>
  <si>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</si>
  <si>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</si>
  <si>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</si>
  <si>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</si>
  <si>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</si>
  <si>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</si>
  <si>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</si>
  <si>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</si>
  <si>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</si>
  <si>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</si>
  <si>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</si>
  <si>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</si>
  <si>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</si>
  <si>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</si>
  <si>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</si>
  <si>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</si>
  <si>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</si>
  <si>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</si>
  <si>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</si>
  <si>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</si>
  <si>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</si>
  <si>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</si>
  <si>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</si>
  <si>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</si>
  <si>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</si>
  <si>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</si>
  <si>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</si>
  <si>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</si>
  <si>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</si>
  <si>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</si>
  <si>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</si>
  <si>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</si>
  <si>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</si>
  <si>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</si>
  <si>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</si>
  <si>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</si>
  <si>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</si>
  <si>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</si>
  <si>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</si>
  <si>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</si>
  <si>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</si>
  <si>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</si>
  <si>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</si>
  <si>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</si>
  <si>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</si>
  <si>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</si>
  <si>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</si>
  <si>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</si>
  <si>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</si>
  <si>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</si>
  <si>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</si>
  <si>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</si>
  <si>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</si>
  <si>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</si>
  <si>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</si>
  <si>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</si>
  <si>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</si>
  <si>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</si>
  <si>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</si>
  <si>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</si>
  <si>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</si>
  <si>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</si>
  <si>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</si>
  <si>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</si>
  <si>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</si>
  <si>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</si>
  <si>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</si>
  <si>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</si>
  <si>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</si>
  <si>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</si>
  <si>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</si>
  <si>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</si>
  <si>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</si>
  <si>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</si>
  <si>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</si>
  <si>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</si>
  <si>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</si>
  <si>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</si>
  <si>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</si>
  <si>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</si>
  <si>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</si>
  <si>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</si>
  <si>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</si>
  <si>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</si>
  <si>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</si>
  <si>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</si>
  <si>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</si>
  <si>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</si>
  <si>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</si>
  <si>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</si>
  <si>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</si>
  <si>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</si>
  <si>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</si>
  <si>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</si>
  <si>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</si>
  <si>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</si>
  <si>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</si>
  <si>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</si>
  <si>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</si>
  <si>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</si>
  <si>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</si>
  <si>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</si>
  <si>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</si>
  <si>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</si>
  <si>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</si>
  <si>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</si>
  <si>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</si>
  <si>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</si>
  <si>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</si>
  <si>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</si>
  <si>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</si>
  <si>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</si>
  <si>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</si>
  <si>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</si>
  <si>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</si>
  <si>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</si>
  <si>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</si>
  <si>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</si>
  <si>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</si>
  <si>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</si>
  <si>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</si>
  <si>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</si>
  <si>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</si>
  <si>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</si>
  <si>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</si>
  <si>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</si>
  <si>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</si>
  <si>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</si>
  <si>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</si>
  <si>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</si>
  <si>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</si>
  <si>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</si>
  <si>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</si>
  <si>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</si>
  <si>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</si>
  <si>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</si>
  <si>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</si>
  <si>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</si>
  <si>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</si>
  <si>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</si>
  <si>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</si>
  <si>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</si>
  <si>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</si>
  <si>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</si>
  <si>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</si>
  <si>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</si>
  <si>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</si>
  <si>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</si>
  <si>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</si>
  <si>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</si>
  <si>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</si>
  <si>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</si>
  <si>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</si>
  <si>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</si>
  <si>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</si>
  <si>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</si>
  <si>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</si>
  <si>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</si>
  <si>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</si>
  <si>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</si>
  <si>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</si>
  <si>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</si>
  <si>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</si>
  <si>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</si>
  <si>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</si>
  <si>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</si>
  <si>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</si>
  <si>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</si>
  <si>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</si>
  <si>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</si>
  <si>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</si>
  <si>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</si>
  <si>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</si>
  <si>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</si>
  <si>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</si>
  <si>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</si>
  <si>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</si>
  <si>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</si>
  <si>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</si>
  <si>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</si>
  <si>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</si>
  <si>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</si>
  <si>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</si>
  <si>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</si>
  <si>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</si>
  <si>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</si>
  <si>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</si>
  <si>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</si>
  <si>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</si>
  <si>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</si>
  <si>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</si>
  <si>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</si>
  <si>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</si>
  <si>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</si>
  <si>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</si>
  <si>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</si>
  <si>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</si>
  <si>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</si>
  <si>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</si>
  <si>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</si>
  <si>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</si>
  <si>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</si>
  <si>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</si>
  <si>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</si>
  <si>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</si>
  <si>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</si>
  <si>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</si>
  <si>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</si>
  <si>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</si>
  <si>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</si>
  <si>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</si>
  <si>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</si>
  <si>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</si>
  <si>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</si>
  <si>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</si>
  <si>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</si>
  <si>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</si>
  <si>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</si>
  <si>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</si>
  <si>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</si>
  <si>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</si>
  <si>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</si>
  <si>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</si>
  <si>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</si>
  <si>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</si>
  <si>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</si>
  <si>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</si>
  <si>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</si>
  <si>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</si>
  <si>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</si>
  <si>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</si>
  <si>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</si>
  <si>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</si>
  <si>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</si>
  <si>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</si>
  <si>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</si>
  <si>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</si>
  <si>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</si>
  <si>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</si>
  <si>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</si>
  <si>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</si>
  <si>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</si>
  <si>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</si>
  <si>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</si>
  <si>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</si>
  <si>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</si>
  <si>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</si>
  <si>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</si>
  <si>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</si>
  <si>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</si>
  <si>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</si>
  <si>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</si>
  <si>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</si>
  <si>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</si>
  <si>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</si>
  <si>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</si>
  <si>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</si>
  <si>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</si>
  <si>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</si>
  <si>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</si>
  <si>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</si>
  <si>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</si>
  <si>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</si>
  <si>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</si>
  <si>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</si>
  <si>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</si>
  <si>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</si>
  <si>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</si>
  <si>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</si>
  <si>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</si>
  <si>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</si>
  <si>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</si>
  <si>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</si>
  <si>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</si>
  <si>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</si>
  <si>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</si>
  <si>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</si>
  <si>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</si>
  <si>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</si>
  <si>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</si>
  <si>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</si>
  <si>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</si>
  <si>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</si>
  <si>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</si>
  <si>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</si>
  <si>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</si>
  <si>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</si>
  <si>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</si>
  <si>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</si>
  <si>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</si>
  <si>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</si>
  <si>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</si>
  <si>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</si>
  <si>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</si>
  <si>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</si>
  <si>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</si>
  <si>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</si>
  <si>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</si>
  <si>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</si>
  <si>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</si>
  <si>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</si>
  <si>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</si>
  <si>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</si>
  <si>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</si>
  <si>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</si>
  <si>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</si>
  <si>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</si>
  <si>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</si>
  <si>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</si>
  <si>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</si>
  <si>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</si>
  <si>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</si>
  <si>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</si>
  <si>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</si>
  <si>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</si>
  <si>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</si>
  <si>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</si>
  <si>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</si>
  <si>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</si>
  <si>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</si>
  <si>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</si>
  <si>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</si>
  <si>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</si>
  <si>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</si>
  <si>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</si>
  <si>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</si>
  <si>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</si>
  <si>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</si>
  <si>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</si>
  <si>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</si>
  <si>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</si>
  <si>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</si>
  <si>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</si>
  <si>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</si>
  <si>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</si>
  <si>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</si>
  <si>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</si>
  <si>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</si>
  <si>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</si>
  <si>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</si>
  <si>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</si>
  <si>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</si>
  <si>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</si>
  <si>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</si>
  <si>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</si>
  <si>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</si>
  <si>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</si>
  <si>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</si>
  <si>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</si>
  <si>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</si>
  <si>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</si>
  <si>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</si>
  <si>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</si>
  <si>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</si>
  <si>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</si>
  <si>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</si>
  <si>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</si>
  <si>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</si>
  <si>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</si>
  <si>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</si>
  <si>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</si>
  <si>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</si>
  <si>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</si>
  <si>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</si>
  <si>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</si>
  <si>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</si>
  <si>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</si>
  <si>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</si>
  <si>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</si>
  <si>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</si>
  <si>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</si>
  <si>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</si>
  <si>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</si>
  <si>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</si>
  <si>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</si>
  <si>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</si>
  <si>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</si>
  <si>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</si>
  <si>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</si>
  <si>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</si>
  <si>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</si>
  <si>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</si>
  <si>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</si>
  <si>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</si>
  <si>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</si>
  <si>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</si>
  <si>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</si>
  <si>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</si>
  <si>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</si>
  <si>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</si>
  <si>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</si>
  <si>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</si>
  <si>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</si>
  <si>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</si>
  <si>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</si>
  <si>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</si>
  <si>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</si>
  <si>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</si>
  <si>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</si>
  <si>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</si>
  <si>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</si>
  <si>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</si>
  <si>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</si>
  <si>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</si>
  <si>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</si>
  <si>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</si>
  <si>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</si>
  <si>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</si>
  <si>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</si>
  <si>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</si>
  <si>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</si>
  <si>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</si>
  <si>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</si>
  <si>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</si>
  <si>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</si>
  <si>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</si>
  <si>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</si>
  <si>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</si>
  <si>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</si>
  <si>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</si>
  <si>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</si>
  <si>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</si>
  <si>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</si>
  <si>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</si>
  <si>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</si>
  <si>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</si>
  <si>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</si>
  <si>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</si>
  <si>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</si>
  <si>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</si>
  <si>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</si>
  <si>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</si>
  <si>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</si>
  <si>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</si>
  <si>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</si>
  <si>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</si>
  <si>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</si>
  <si>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</si>
  <si>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</si>
  <si>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</si>
  <si>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</si>
  <si>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</si>
  <si>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</si>
  <si>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</si>
  <si>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</si>
  <si>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</si>
  <si>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</si>
  <si>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</si>
  <si>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</si>
  <si>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</si>
  <si>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</si>
  <si>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</si>
  <si>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</si>
  <si>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</si>
  <si>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</si>
  <si>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</si>
  <si>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</si>
  <si>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</si>
  <si>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</si>
  <si>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</si>
  <si>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</si>
  <si>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</si>
  <si>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</si>
  <si>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</si>
  <si>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</si>
  <si>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</si>
  <si>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</si>
  <si>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</si>
  <si>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</si>
  <si>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</si>
  <si>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</si>
  <si>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</si>
  <si>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</si>
  <si>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</si>
  <si>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</si>
  <si>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</si>
  <si>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</si>
  <si>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</si>
  <si>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</si>
  <si>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</si>
  <si>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</si>
  <si>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</si>
  <si>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</si>
  <si>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</si>
  <si>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</si>
  <si>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</si>
  <si>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</si>
  <si>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</si>
  <si>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</si>
  <si>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</si>
  <si>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</si>
  <si>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</si>
  <si>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</si>
  <si>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</si>
  <si>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</si>
  <si>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</si>
  <si>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</si>
  <si>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</si>
  <si>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</si>
  <si>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</si>
  <si>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</si>
  <si>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</si>
  <si>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</si>
  <si>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</si>
  <si>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</si>
  <si>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</si>
  <si>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</si>
  <si>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</si>
  <si>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</si>
  <si>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</si>
  <si>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</si>
  <si>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</si>
  <si>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</si>
  <si>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</si>
  <si>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</si>
  <si>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</si>
  <si>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</si>
  <si>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</si>
  <si>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</si>
  <si>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</si>
  <si>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</si>
  <si>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</si>
  <si>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</si>
  <si>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</si>
  <si>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</si>
  <si>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</si>
  <si>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</si>
  <si>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</si>
  <si>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</si>
  <si>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</si>
  <si>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</si>
  <si>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</si>
  <si>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</si>
  <si>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</si>
  <si>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</si>
  <si>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</si>
  <si>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</si>
  <si>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</si>
  <si>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</si>
  <si>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</si>
  <si>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</si>
  <si>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</si>
  <si>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</si>
  <si>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</si>
  <si>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</si>
  <si>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</si>
  <si>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</si>
  <si>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</si>
  <si>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</si>
  <si>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</si>
  <si>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</si>
  <si>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</si>
  <si>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</si>
  <si>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</si>
  <si>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</si>
  <si>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</si>
  <si>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</si>
  <si>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</si>
  <si>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</si>
  <si>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</si>
  <si>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</si>
  <si>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</si>
  <si>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</si>
  <si>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</si>
  <si>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</si>
  <si>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</si>
  <si>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</si>
  <si>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</si>
  <si>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</si>
  <si>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</si>
  <si>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</si>
  <si>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</si>
  <si>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</si>
  <si>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</si>
  <si>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</si>
  <si>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</si>
  <si>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</si>
  <si>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</si>
  <si>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</si>
  <si>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</si>
  <si>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</si>
  <si>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</si>
  <si>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</si>
  <si>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</si>
  <si>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</si>
  <si>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</si>
  <si>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</si>
  <si>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</si>
  <si>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</si>
  <si>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</si>
  <si>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</si>
  <si>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</si>
  <si>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</si>
  <si>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</si>
  <si>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</si>
  <si>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</si>
  <si>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</si>
  <si>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</si>
  <si>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</si>
  <si>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</si>
  <si>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</si>
  <si>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</si>
  <si>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</si>
  <si>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</si>
  <si>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</si>
  <si>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</si>
  <si>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</si>
  <si>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</si>
  <si>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</si>
  <si>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</si>
  <si>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</si>
  <si>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</si>
  <si>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</si>
  <si>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</si>
  <si>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</si>
  <si>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</si>
  <si>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</si>
  <si>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</si>
  <si>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</si>
  <si>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</si>
  <si>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</si>
  <si>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</si>
  <si>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</si>
  <si>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</si>
  <si>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</si>
  <si>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</si>
  <si>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</si>
  <si>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</si>
  <si>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</si>
  <si>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</si>
  <si>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</si>
  <si>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</si>
  <si>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</si>
  <si>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</si>
  <si>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</si>
  <si>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</si>
  <si>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</si>
  <si>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</si>
  <si>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</si>
  <si>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</si>
  <si>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</si>
  <si>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</si>
  <si>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</si>
  <si>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</si>
  <si>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</si>
  <si>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</si>
  <si>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</si>
  <si>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</si>
  <si>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</si>
  <si>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</si>
  <si>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</si>
  <si>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</si>
  <si>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</si>
  <si>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</si>
  <si>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</si>
  <si>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</si>
  <si>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</si>
  <si>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</si>
  <si>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</si>
  <si>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</si>
  <si>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</si>
  <si>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</si>
  <si>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</si>
  <si>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</si>
  <si>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</si>
  <si>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</si>
  <si>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</si>
  <si>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</si>
  <si>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</si>
  <si>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</si>
  <si>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</si>
  <si>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</si>
  <si>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</si>
  <si>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</si>
  <si>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</si>
  <si>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</si>
  <si>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</si>
  <si>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</si>
  <si>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</si>
  <si>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</si>
  <si>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</si>
  <si>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</si>
  <si>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</si>
  <si>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</si>
  <si>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</si>
  <si>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</si>
  <si>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</si>
  <si>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</si>
  <si>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</si>
  <si>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</si>
  <si>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</si>
  <si>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</si>
  <si>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</si>
  <si>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</si>
  <si>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</si>
  <si>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</si>
  <si>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</si>
  <si>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</si>
  <si>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</si>
  <si>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</si>
  <si>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</si>
  <si>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</si>
  <si>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</si>
  <si>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</si>
  <si>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</si>
  <si>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</si>
  <si>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</si>
  <si>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</si>
  <si>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</si>
  <si>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</si>
  <si>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</si>
  <si>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</si>
  <si>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</si>
  <si>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</si>
  <si>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</si>
  <si>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</si>
  <si>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</si>
  <si>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</si>
  <si>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</si>
  <si>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</si>
  <si>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</si>
  <si>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</si>
  <si>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</si>
  <si>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</si>
  <si>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</si>
  <si>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</si>
  <si>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</si>
  <si>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</si>
  <si>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</si>
  <si>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</si>
  <si>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</si>
  <si>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</si>
  <si>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</si>
  <si>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</si>
  <si>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</si>
  <si>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</si>
  <si>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</si>
  <si>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</si>
  <si>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</si>
  <si>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</si>
  <si>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</si>
  <si>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</si>
  <si>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</si>
  <si>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</si>
  <si>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</si>
  <si>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</si>
  <si>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</si>
  <si>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</si>
  <si>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</si>
  <si>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</si>
  <si>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</si>
  <si>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</si>
  <si>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</si>
  <si>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</si>
  <si>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</si>
  <si>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</si>
  <si>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</si>
  <si>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</si>
  <si>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</si>
  <si>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</si>
  <si>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</si>
  <si>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</si>
  <si>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</si>
  <si>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</si>
  <si>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</si>
  <si>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</si>
  <si>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</si>
  <si>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</si>
  <si>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</si>
  <si>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</si>
  <si>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</si>
  <si>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</si>
  <si>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</si>
  <si>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</si>
  <si>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</si>
  <si>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</si>
  <si>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</si>
  <si>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</si>
  <si>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</si>
  <si>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</si>
  <si>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</si>
  <si>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</si>
  <si>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</si>
  <si>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</si>
  <si>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</si>
  <si>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</si>
  <si>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</si>
  <si>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</si>
  <si>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</si>
  <si>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</si>
  <si>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</si>
  <si>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</si>
  <si>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</si>
  <si>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</si>
  <si>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</si>
  <si>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</si>
  <si>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</si>
  <si>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</si>
  <si>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</si>
  <si>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</si>
  <si>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</si>
  <si>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</si>
  <si>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</si>
  <si>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</si>
  <si>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</si>
  <si>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</si>
  <si>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</si>
  <si>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</si>
  <si>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</si>
  <si>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</si>
  <si>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</si>
  <si>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</si>
  <si>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</si>
  <si>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</si>
  <si>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</si>
  <si>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</si>
  <si>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</si>
  <si>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</si>
  <si>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</si>
  <si>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</si>
  <si>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</si>
  <si>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</si>
  <si>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</si>
  <si>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</si>
  <si>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</si>
  <si>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</si>
  <si>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</si>
  <si>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</si>
  <si>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</si>
  <si>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</si>
  <si>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</si>
  <si>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</si>
  <si>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</si>
  <si>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</si>
  <si>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</si>
  <si>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</si>
  <si>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</si>
  <si>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</si>
  <si>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</si>
  <si>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</si>
  <si>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</si>
  <si>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</si>
  <si>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</si>
  <si>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</si>
  <si>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</si>
  <si>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</si>
  <si>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</si>
  <si>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</si>
  <si>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</si>
  <si>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</si>
  <si>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</si>
  <si>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</si>
  <si>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</si>
  <si>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</si>
  <si>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</si>
  <si>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</si>
  <si>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</si>
  <si>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</si>
  <si>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</si>
  <si>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</si>
  <si>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</si>
  <si>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</si>
  <si>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</si>
  <si>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</si>
  <si>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</si>
  <si>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</si>
  <si>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</si>
  <si>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</si>
  <si>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</si>
  <si>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</si>
  <si>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</si>
  <si>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</si>
  <si>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</si>
  <si>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</si>
  <si>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</si>
  <si>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</si>
  <si>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</si>
  <si>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</si>
  <si>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</si>
  <si>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</si>
  <si>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</si>
  <si>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</si>
  <si>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</si>
  <si>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</si>
  <si>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</si>
  <si>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</si>
  <si>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</si>
  <si>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</si>
  <si>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</si>
  <si>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</si>
  <si>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</si>
  <si>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</si>
  <si>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</si>
  <si>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</si>
  <si>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</si>
  <si>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</si>
  <si>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</si>
  <si>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</si>
  <si>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</si>
  <si>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</si>
  <si>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</si>
  <si>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</si>
  <si>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</si>
  <si>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</si>
  <si>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</si>
  <si>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</si>
  <si>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</si>
  <si>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</si>
  <si>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</si>
  <si>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</si>
  <si>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</si>
  <si>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</si>
  <si>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</si>
  <si>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</si>
  <si>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</si>
  <si>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</si>
  <si>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</si>
  <si>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</si>
  <si>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</si>
  <si>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</si>
  <si>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</si>
  <si>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</si>
  <si>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</si>
  <si>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</si>
  <si>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</si>
  <si>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</si>
  <si>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</si>
  <si>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</si>
  <si>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</si>
  <si>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</si>
  <si>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</si>
  <si>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</si>
  <si>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</si>
  <si>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</si>
  <si>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</si>
  <si>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</si>
  <si>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</si>
  <si>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</si>
  <si>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</si>
  <si>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</si>
  <si>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</si>
  <si>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</si>
  <si>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</si>
  <si>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</si>
  <si>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</si>
  <si>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</si>
  <si>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</si>
  <si>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</si>
  <si>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</si>
  <si>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</si>
  <si>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</si>
  <si>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</si>
  <si>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</si>
  <si>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</si>
  <si>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</si>
  <si>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</si>
  <si>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</si>
  <si>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</si>
  <si>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</si>
  <si>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</si>
  <si>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</si>
  <si>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</si>
  <si>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</si>
  <si>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</si>
  <si>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</si>
  <si>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</si>
  <si>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</si>
  <si>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</si>
  <si>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</si>
  <si>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</si>
  <si>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</si>
  <si>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</si>
  <si>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</si>
  <si>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</si>
  <si>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</si>
  <si>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</si>
  <si>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</si>
  <si>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</si>
  <si>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</si>
  <si>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</si>
  <si>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</si>
  <si>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</si>
  <si>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</si>
  <si>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</si>
  <si>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</si>
  <si>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</si>
  <si>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</si>
  <si>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</si>
  <si>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</si>
  <si>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</si>
  <si>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</si>
  <si>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</si>
  <si>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</si>
  <si>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</si>
  <si>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</si>
  <si>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</si>
  <si>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</si>
  <si>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</si>
  <si>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</si>
  <si>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</si>
  <si>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</si>
  <si>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</si>
  <si>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</si>
  <si>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</si>
  <si>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</si>
  <si>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</si>
  <si>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</si>
  <si>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</si>
  <si>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</si>
  <si>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</si>
  <si>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</si>
  <si>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</si>
  <si>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</si>
  <si>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</si>
  <si>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</si>
  <si>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</si>
  <si>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</si>
  <si>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</si>
  <si>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</si>
  <si>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</si>
  <si>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</si>
  <si>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</si>
  <si>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</si>
  <si>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</si>
  <si>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</si>
  <si>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</si>
  <si>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</si>
  <si>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</si>
  <si>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</si>
  <si>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</si>
  <si>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</si>
  <si>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</si>
  <si>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</si>
  <si>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</si>
  <si>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</si>
  <si>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</si>
  <si>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</si>
  <si>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</si>
  <si>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</si>
  <si>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</si>
  <si>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</si>
  <si>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</si>
  <si>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</si>
  <si>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</si>
  <si>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</si>
  <si>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</si>
  <si>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</si>
  <si>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</si>
  <si>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</si>
  <si>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</si>
  <si>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</si>
  <si>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</si>
  <si>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</si>
  <si>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</si>
  <si>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</si>
  <si>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</si>
  <si>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</si>
  <si>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</si>
  <si>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</si>
  <si>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</si>
  <si>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</si>
  <si>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</si>
  <si>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</si>
  <si>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</si>
  <si>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</si>
  <si>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</si>
  <si>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</si>
  <si>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</si>
  <si>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</si>
  <si>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</si>
  <si>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</si>
  <si>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</si>
  <si>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</si>
  <si>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</si>
  <si>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</si>
  <si>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</si>
  <si>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</si>
  <si>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</si>
  <si>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</si>
  <si>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</si>
  <si>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</si>
  <si>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</si>
  <si>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</si>
  <si>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</si>
  <si>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</si>
  <si>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</si>
  <si>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</si>
  <si>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</si>
  <si>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</si>
  <si>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</si>
  <si>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</si>
  <si>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</si>
  <si>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</si>
  <si>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</si>
  <si>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</si>
  <si>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</si>
  <si>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</si>
  <si>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</si>
  <si>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</si>
  <si>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</si>
  <si>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</si>
  <si>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</si>
  <si>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</si>
  <si>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</si>
  <si>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</si>
  <si>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</si>
  <si>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</si>
  <si>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</si>
  <si>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</si>
  <si>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</si>
  <si>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</si>
  <si>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</si>
  <si>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</si>
  <si>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</si>
  <si>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</si>
  <si>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</si>
  <si>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</si>
  <si>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</si>
  <si>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</si>
  <si>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</si>
  <si>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</si>
  <si>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</si>
  <si>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</si>
  <si>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</si>
  <si>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</si>
  <si>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</si>
  <si>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</si>
  <si>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</si>
  <si>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</si>
  <si>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</si>
  <si>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</si>
  <si>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</si>
  <si>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</si>
  <si>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</si>
  <si>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</si>
  <si>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</si>
  <si>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</si>
  <si>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</si>
  <si>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</si>
  <si>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</si>
  <si>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</si>
  <si>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</si>
  <si>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</si>
  <si>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</si>
  <si>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</si>
  <si>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</si>
  <si>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</si>
  <si>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</si>
  <si>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</si>
  <si>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</si>
  <si>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</si>
  <si>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</si>
  <si>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</si>
  <si>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</si>
  <si>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</si>
  <si>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</si>
  <si>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</si>
  <si>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</si>
  <si>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</si>
  <si>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</si>
  <si>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</si>
  <si>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</si>
  <si>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</si>
  <si>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</si>
  <si>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</si>
  <si>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</si>
  <si>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</si>
  <si>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</si>
  <si>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</si>
  <si>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</si>
  <si>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</si>
  <si>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</si>
  <si>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</si>
  <si>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</si>
  <si>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</si>
  <si>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</si>
  <si>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</si>
  <si>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</si>
  <si>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</si>
  <si>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</si>
  <si>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</si>
  <si>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</si>
  <si>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</si>
  <si>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</si>
  <si>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</si>
  <si>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</si>
  <si>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</si>
  <si>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</si>
  <si>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</si>
  <si>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</si>
  <si>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</si>
  <si>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</si>
  <si>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</si>
  <si>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</si>
  <si>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</si>
  <si>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</si>
  <si>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</si>
  <si>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</si>
  <si>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</si>
  <si>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</si>
  <si>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</si>
  <si>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</si>
  <si>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</si>
  <si>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</si>
  <si>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</si>
  <si>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</si>
  <si>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</si>
  <si>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</si>
  <si>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</si>
  <si>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</si>
  <si>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</si>
  <si>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</si>
  <si>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</si>
  <si>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</si>
  <si>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</si>
  <si>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</si>
  <si>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</si>
  <si>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</si>
  <si>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</si>
  <si>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</si>
  <si>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</si>
  <si>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</si>
  <si>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</si>
  <si>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</si>
  <si>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</si>
  <si>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</si>
  <si>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</si>
  <si>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</si>
  <si>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</si>
  <si>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</si>
  <si>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</si>
  <si>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</si>
  <si>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</si>
  <si>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</si>
  <si>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</si>
  <si>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</si>
  <si>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</si>
  <si>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</si>
  <si>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</si>
  <si>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</si>
  <si>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</si>
  <si>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</si>
  <si>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</si>
  <si>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</si>
  <si>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</si>
  <si>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</si>
  <si>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</si>
  <si>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</si>
  <si>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</si>
  <si>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</si>
  <si>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</si>
  <si>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</si>
  <si>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</si>
  <si>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</si>
  <si>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</si>
  <si>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</si>
  <si>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</si>
  <si>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</si>
  <si>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</si>
  <si>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</si>
  <si>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</si>
  <si>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</si>
  <si>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</si>
  <si>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</si>
  <si>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</si>
  <si>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</si>
  <si>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</si>
  <si>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</si>
  <si>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</si>
  <si>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</si>
  <si>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</si>
  <si>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</si>
  <si>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</si>
  <si>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</si>
  <si>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</si>
  <si>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</si>
  <si>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</si>
  <si>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</si>
  <si>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</si>
  <si>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</si>
  <si>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</si>
  <si>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</si>
  <si>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</si>
  <si>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</si>
  <si>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</si>
  <si>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</si>
  <si>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</si>
  <si>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</si>
  <si>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</si>
  <si>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</si>
  <si>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</si>
  <si>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</si>
  <si>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</si>
  <si>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</si>
  <si>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</si>
  <si>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</si>
  <si>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</si>
  <si>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</si>
  <si>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</si>
  <si>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</si>
  <si>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</si>
  <si>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</si>
  <si>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</si>
  <si>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</si>
  <si>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</si>
  <si>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</si>
  <si>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</si>
  <si>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</si>
  <si>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</si>
  <si>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</si>
  <si>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</si>
  <si>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</si>
  <si>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</si>
  <si>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</si>
  <si>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</si>
  <si>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</si>
  <si>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</si>
  <si>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</si>
  <si>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</si>
  <si>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</si>
  <si>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</si>
  <si>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</si>
  <si>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</si>
  <si>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</si>
  <si>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</si>
  <si>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</si>
  <si>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</si>
  <si>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</si>
  <si>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</si>
  <si>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</si>
  <si>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</si>
  <si>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</si>
  <si>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</si>
  <si>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</si>
  <si>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</si>
  <si>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</si>
  <si>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</si>
  <si>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</si>
  <si>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</si>
  <si>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</si>
  <si>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</si>
  <si>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</si>
  <si>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</si>
  <si>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</si>
  <si>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</si>
  <si>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</si>
  <si>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</si>
  <si>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</si>
  <si>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</si>
  <si>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</si>
  <si>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</si>
  <si>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</si>
  <si>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</si>
  <si>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</si>
  <si>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</si>
  <si>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</si>
  <si>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</si>
  <si>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</si>
  <si>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</si>
  <si>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</si>
  <si>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</si>
  <si>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</si>
  <si>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</si>
  <si>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</si>
  <si>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</si>
  <si>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</si>
  <si>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</si>
  <si>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</si>
  <si>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</si>
  <si>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</si>
  <si>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</si>
  <si>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</si>
  <si>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</si>
  <si>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</si>
  <si>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</si>
  <si>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</si>
  <si>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</si>
  <si>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</si>
  <si>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</si>
  <si>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</si>
  <si>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</si>
  <si>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</si>
  <si>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</si>
  <si>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</si>
  <si>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</si>
  <si>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</si>
  <si>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</si>
  <si>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</si>
  <si>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</si>
  <si>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</si>
  <si>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</si>
  <si>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</si>
  <si>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</si>
  <si>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</si>
  <si>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</si>
  <si>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</si>
  <si>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</si>
  <si>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</si>
  <si>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</si>
  <si>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</si>
  <si>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</si>
  <si>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</si>
  <si>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</si>
  <si>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</si>
  <si>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</si>
  <si>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</si>
  <si>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</si>
  <si>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</si>
  <si>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</si>
  <si>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</si>
  <si>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</si>
  <si>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</si>
  <si>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</si>
  <si>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</si>
  <si>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</si>
  <si>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</si>
  <si>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</si>
  <si>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</si>
  <si>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</si>
  <si>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</si>
  <si>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</si>
  <si>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</si>
  <si>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</si>
  <si>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</si>
  <si>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</si>
  <si>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</si>
  <si>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</si>
  <si>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</si>
  <si>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</si>
  <si>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</si>
  <si>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</si>
  <si>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</si>
  <si>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</si>
  <si>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</si>
  <si>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</si>
  <si>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</si>
  <si>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</si>
  <si>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</si>
  <si>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</si>
  <si>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</si>
  <si>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</si>
  <si>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</si>
  <si>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</si>
  <si>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</si>
  <si>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</si>
  <si>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</si>
  <si>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</si>
  <si>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</si>
  <si>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</si>
  <si>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</si>
  <si>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</si>
  <si>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</si>
  <si>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</si>
  <si>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</si>
  <si>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</si>
  <si>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</si>
  <si>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</si>
  <si>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</si>
  <si>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</si>
  <si>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</si>
  <si>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</si>
  <si>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</si>
  <si>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</si>
  <si>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</si>
  <si>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</si>
  <si>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</si>
  <si>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</si>
  <si>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</si>
  <si>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</si>
  <si>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</si>
  <si>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</si>
  <si>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</si>
  <si>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</si>
  <si>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</si>
  <si>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</si>
  <si>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</si>
  <si>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</si>
  <si>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</si>
  <si>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</si>
  <si>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</si>
  <si>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</si>
  <si>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</si>
  <si>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</si>
  <si>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</si>
  <si>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</si>
  <si>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</si>
  <si>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</si>
  <si>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</si>
  <si>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</si>
  <si>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</si>
  <si>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</si>
  <si>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</si>
  <si>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</si>
  <si>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</si>
  <si>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</si>
  <si>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</si>
  <si>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</si>
  <si>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</si>
  <si>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</si>
  <si>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</si>
  <si>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</si>
  <si>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</si>
  <si>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</si>
  <si>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</si>
  <si>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</si>
  <si>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</si>
  <si>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</si>
  <si>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</si>
  <si>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</si>
  <si>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</si>
  <si>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</si>
  <si>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</si>
  <si>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</si>
  <si>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</si>
  <si>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</si>
  <si>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</si>
  <si>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</si>
  <si>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</si>
  <si>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</si>
  <si>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</si>
  <si>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</si>
  <si>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</si>
  <si>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</si>
  <si>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</si>
  <si>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</si>
  <si>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</si>
  <si>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</si>
  <si>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</si>
  <si>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</si>
  <si>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</si>
  <si>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</si>
  <si>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</si>
  <si>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</si>
  <si>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</si>
  <si>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</si>
  <si>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</si>
  <si>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</si>
  <si>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</si>
  <si>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</si>
  <si>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</si>
  <si>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</si>
  <si>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</si>
  <si>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</si>
  <si>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</si>
  <si>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</si>
  <si>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</si>
  <si>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</si>
  <si>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</si>
  <si>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</si>
  <si>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</si>
  <si>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</si>
  <si>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</si>
  <si>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</si>
  <si>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</si>
  <si>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</si>
  <si>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</si>
  <si>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</si>
  <si>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</si>
  <si>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</si>
  <si>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</si>
  <si>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</si>
  <si>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</si>
  <si>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</si>
  <si>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</si>
  <si>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</si>
  <si>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</si>
  <si>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</si>
  <si>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</si>
  <si>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</si>
  <si>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</si>
  <si>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</si>
  <si>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</si>
  <si>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</si>
  <si>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</si>
  <si>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</si>
  <si>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</si>
  <si>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</si>
  <si>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</si>
  <si>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</si>
  <si>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</si>
  <si>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</si>
  <si>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</si>
  <si>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</si>
  <si>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</si>
  <si>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</si>
  <si>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</si>
  <si>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</si>
  <si>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</si>
  <si>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</si>
  <si>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</si>
  <si>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</si>
  <si>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</si>
  <si>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</si>
  <si>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</si>
  <si>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</si>
  <si>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</si>
  <si>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</si>
  <si>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</si>
  <si>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</si>
  <si>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</si>
  <si>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</si>
  <si>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</si>
  <si>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</si>
  <si>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</si>
  <si>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</si>
  <si>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</si>
  <si>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</si>
  <si>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</si>
  <si>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</si>
  <si>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</si>
  <si>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</si>
  <si>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</si>
  <si>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</si>
  <si>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</si>
  <si>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</si>
  <si>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</si>
  <si>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</si>
  <si>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</si>
  <si>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</si>
  <si>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</si>
  <si>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</si>
  <si>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</si>
  <si>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</si>
  <si>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</si>
  <si>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</si>
  <si>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</si>
  <si>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</si>
  <si>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</si>
  <si>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</si>
  <si>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</si>
  <si>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</si>
  <si>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</si>
  <si>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</si>
  <si>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</si>
  <si>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</si>
  <si>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</si>
  <si>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</si>
  <si>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</si>
  <si>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</si>
  <si>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</si>
  <si>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</si>
  <si>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</si>
  <si>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</si>
  <si>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</si>
  <si>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</si>
  <si>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</si>
  <si>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</si>
  <si>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</si>
  <si>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</si>
  <si>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</si>
  <si>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</si>
  <si>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</si>
  <si>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</si>
  <si>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</si>
  <si>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</si>
  <si>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</si>
  <si>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</si>
  <si>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</si>
  <si>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</si>
  <si>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</si>
  <si>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</si>
  <si>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</si>
  <si>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</si>
  <si>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</si>
  <si>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</si>
  <si>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</si>
  <si>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</si>
  <si>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</si>
  <si>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</si>
  <si>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</si>
  <si>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</si>
  <si>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</si>
  <si>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</si>
  <si>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</si>
  <si>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</si>
  <si>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</si>
  <si>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</si>
  <si>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</si>
  <si>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</si>
  <si>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</si>
  <si>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</si>
  <si>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</si>
  <si>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</si>
  <si>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</si>
  <si>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</si>
  <si>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</si>
  <si>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</si>
  <si>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</si>
  <si>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</si>
  <si>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</si>
  <si>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</si>
  <si>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</si>
  <si>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</si>
  <si>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</si>
  <si>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</si>
  <si>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</si>
  <si>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</si>
  <si>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</si>
  <si>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</si>
  <si>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</si>
  <si>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</si>
  <si>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</si>
  <si>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</si>
  <si>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</si>
  <si>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</si>
  <si>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</si>
  <si>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</si>
  <si>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</si>
  <si>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</si>
  <si>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</si>
  <si>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</si>
  <si>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</si>
  <si>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</si>
  <si>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</si>
  <si>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</si>
  <si>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</si>
  <si>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</si>
  <si>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</si>
  <si>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</si>
  <si>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</si>
  <si>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</si>
  <si>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</si>
  <si>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</si>
  <si>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</si>
  <si>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</si>
  <si>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</si>
  <si>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</si>
  <si>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</si>
  <si>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</si>
  <si>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</si>
  <si>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</si>
  <si>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</si>
  <si>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</si>
  <si>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</si>
  <si>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</si>
  <si>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</si>
  <si>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</si>
  <si>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</si>
  <si>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</si>
  <si>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</si>
  <si>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</si>
  <si>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</si>
  <si>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</si>
  <si>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</si>
  <si>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</si>
  <si>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</si>
  <si>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</si>
  <si>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</si>
  <si>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</si>
  <si>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</si>
  <si>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</si>
  <si>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</si>
  <si>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</si>
  <si>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</si>
  <si>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</si>
  <si>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</si>
  <si>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</si>
  <si>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</si>
  <si>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</si>
  <si>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</si>
  <si>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</si>
  <si>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</si>
  <si>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</si>
  <si>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</si>
  <si>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</si>
  <si>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</si>
  <si>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</si>
  <si>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</si>
  <si>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</si>
  <si>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</si>
  <si>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</si>
  <si>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</si>
  <si>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</si>
  <si>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</si>
  <si>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</si>
  <si>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</si>
  <si>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</si>
  <si>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</si>
  <si>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</si>
  <si>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</si>
  <si>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</si>
  <si>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</si>
  <si>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</si>
  <si>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</si>
  <si>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</si>
  <si>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</si>
  <si>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</si>
  <si>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</si>
  <si>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</si>
  <si>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</si>
  <si>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</si>
  <si>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</si>
  <si>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</si>
  <si>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</si>
  <si>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</si>
  <si>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</si>
  <si>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</si>
  <si>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</si>
  <si>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</si>
  <si>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</si>
  <si>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</si>
  <si>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</si>
  <si>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</si>
  <si>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</si>
  <si>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</si>
  <si>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</si>
  <si>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</si>
  <si>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</si>
  <si>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</si>
  <si>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</si>
  <si>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</si>
  <si>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</si>
  <si>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</si>
  <si>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</si>
  <si>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</si>
  <si>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</si>
  <si>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</si>
  <si>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</si>
  <si>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</si>
  <si>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</si>
  <si>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</si>
  <si>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</si>
  <si>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</si>
  <si>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</si>
  <si>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</si>
  <si>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</si>
  <si>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</si>
  <si>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</si>
  <si>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</si>
  <si>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</si>
  <si>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</si>
  <si>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</si>
  <si>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</si>
  <si>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</si>
  <si>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</si>
  <si>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</si>
  <si>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</si>
  <si>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</si>
  <si>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</si>
  <si>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</si>
  <si>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</si>
  <si>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</si>
  <si>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</si>
  <si>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</si>
  <si>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</si>
  <si>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</si>
  <si>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</si>
  <si>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</si>
  <si>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</si>
  <si>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</si>
  <si>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</si>
  <si>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</si>
  <si>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</si>
  <si>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</si>
  <si>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</si>
  <si>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</si>
  <si>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</si>
  <si>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</si>
  <si>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</si>
  <si>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</si>
  <si>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</si>
  <si>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</si>
  <si>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</si>
  <si>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</si>
  <si>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</si>
  <si>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</si>
  <si>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</si>
  <si>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</si>
  <si>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</si>
  <si>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</si>
  <si>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</si>
  <si>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</si>
  <si>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</si>
  <si>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</si>
  <si>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</si>
  <si>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</si>
  <si>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</si>
  <si>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</si>
  <si>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</si>
  <si>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</si>
  <si>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</si>
  <si>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</si>
  <si>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</si>
  <si>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</si>
  <si>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</si>
  <si>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</si>
  <si>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</si>
  <si>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</si>
  <si>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</si>
  <si>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</si>
  <si>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</si>
  <si>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</si>
  <si>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</si>
  <si>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</si>
  <si>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</si>
  <si>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</si>
  <si>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</si>
  <si>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</si>
  <si>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</si>
  <si>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</si>
  <si>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</si>
  <si>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</si>
  <si>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</si>
  <si>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</si>
  <si>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</si>
  <si>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</si>
  <si>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</si>
  <si>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</si>
  <si>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</si>
  <si>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</si>
  <si>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</si>
  <si>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</si>
  <si>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</si>
  <si>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</si>
  <si>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</si>
  <si>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</si>
  <si>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</si>
  <si>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</si>
  <si>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</si>
  <si>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</si>
  <si>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</si>
  <si>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</si>
  <si>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</si>
  <si>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</si>
  <si>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</si>
  <si>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</si>
  <si>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</si>
  <si>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</si>
  <si>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</si>
  <si>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</si>
  <si>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</si>
  <si>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</si>
  <si>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</si>
  <si>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</si>
  <si>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</si>
  <si>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</si>
  <si>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</si>
  <si>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</si>
  <si>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</si>
  <si>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</si>
  <si>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</si>
  <si>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</si>
  <si>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</si>
  <si>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</si>
  <si>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</si>
  <si>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</si>
  <si>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</si>
  <si>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</si>
  <si>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</si>
  <si>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</si>
  <si>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</si>
  <si>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</si>
  <si>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</si>
  <si>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</si>
  <si>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</si>
  <si>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</si>
  <si>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</si>
  <si>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</si>
  <si>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</si>
  <si>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</si>
  <si>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</si>
  <si>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</si>
  <si>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</si>
  <si>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</si>
  <si>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</si>
  <si>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</si>
  <si>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</si>
  <si>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</si>
  <si>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</si>
  <si>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</si>
  <si>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</si>
  <si>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</si>
  <si>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</si>
  <si>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</si>
  <si>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</si>
  <si>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</si>
  <si>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</si>
  <si>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</si>
  <si>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</si>
  <si>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</si>
  <si>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</si>
  <si>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</si>
  <si>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</si>
  <si>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</si>
  <si>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</si>
  <si>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</si>
  <si>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</si>
  <si>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</si>
  <si>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</si>
  <si>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</si>
  <si>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</si>
  <si>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</si>
  <si>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</si>
  <si>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</si>
  <si>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</si>
  <si>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</si>
  <si>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</si>
  <si>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</si>
  <si>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</si>
  <si>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</si>
  <si>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</si>
  <si>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</si>
  <si>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</si>
  <si>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</si>
  <si>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</si>
  <si>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</si>
  <si>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</si>
  <si>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</si>
  <si>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</si>
  <si>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</si>
  <si>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</si>
  <si>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</si>
  <si>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</si>
  <si>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</si>
  <si>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</si>
  <si>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</si>
  <si>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</si>
  <si>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</si>
  <si>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</si>
  <si>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</si>
  <si>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</si>
  <si>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</si>
  <si>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</si>
  <si>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</si>
  <si>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</si>
  <si>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</si>
  <si>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</si>
  <si>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</si>
  <si>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</si>
  <si>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</si>
  <si>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</si>
  <si>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</si>
  <si>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</si>
  <si>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</si>
  <si>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</si>
  <si>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</si>
  <si>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</si>
  <si>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</si>
  <si>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</si>
  <si>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</si>
  <si>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</si>
  <si>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</si>
  <si>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</si>
  <si>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</si>
  <si>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</si>
  <si>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</si>
  <si>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</si>
  <si>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</si>
  <si>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</si>
  <si>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</si>
  <si>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</si>
  <si>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</si>
  <si>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</si>
  <si>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</si>
  <si>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</si>
  <si>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</si>
  <si>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</si>
  <si>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</si>
  <si>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</si>
  <si>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</si>
  <si>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</si>
  <si>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</si>
  <si>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</si>
  <si>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</si>
  <si>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</si>
  <si>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</si>
  <si>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</si>
  <si>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</si>
  <si>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</si>
  <si>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</si>
  <si>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</si>
  <si>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</si>
  <si>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</si>
  <si>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</si>
  <si>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</si>
  <si>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</si>
  <si>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</si>
  <si>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</si>
  <si>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</si>
  <si>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</si>
  <si>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</si>
  <si>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</si>
  <si>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</si>
  <si>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</si>
  <si>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</si>
  <si>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</si>
  <si>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</si>
  <si>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</si>
  <si>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</si>
  <si>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</si>
  <si>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</si>
  <si>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</si>
  <si>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</si>
  <si>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</si>
  <si>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</si>
  <si>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</si>
  <si>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</si>
  <si>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</si>
  <si>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</si>
  <si>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</si>
  <si>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</si>
  <si>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</si>
  <si>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</si>
  <si>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</si>
  <si>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</si>
  <si>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</si>
  <si>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</si>
  <si>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</si>
  <si>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</si>
  <si>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</si>
  <si>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</si>
  <si>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</si>
  <si>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</si>
  <si>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</si>
  <si>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</si>
  <si>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</si>
  <si>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</si>
  <si>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</si>
  <si>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</si>
  <si>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</si>
  <si>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</si>
  <si>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</si>
  <si>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</si>
  <si>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</si>
  <si>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</si>
  <si>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</si>
  <si>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</si>
  <si>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</si>
  <si>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</si>
  <si>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</si>
  <si>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</si>
  <si>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</si>
  <si>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</si>
  <si>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</si>
  <si>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</si>
  <si>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</si>
  <si>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</si>
  <si>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</si>
  <si>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</si>
  <si>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</si>
  <si>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</si>
  <si>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</si>
  <si>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</si>
  <si>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</si>
  <si>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</si>
  <si>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</si>
  <si>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</si>
  <si>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</si>
  <si>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</si>
  <si>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</si>
  <si>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</si>
  <si>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</si>
  <si>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</si>
  <si>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</si>
  <si>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</si>
  <si>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</si>
  <si>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</si>
  <si>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</si>
  <si>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</si>
  <si>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</si>
  <si>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</si>
  <si>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</si>
  <si>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</si>
  <si>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</si>
  <si>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</si>
  <si>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</si>
  <si>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</si>
  <si>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</si>
  <si>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</si>
  <si>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</si>
  <si>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</si>
  <si>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</si>
  <si>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</si>
  <si>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</si>
  <si>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</si>
  <si>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</si>
  <si>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</si>
  <si>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</si>
  <si>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</si>
  <si>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</si>
  <si>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</si>
  <si>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</si>
  <si>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</si>
  <si>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</si>
  <si>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</si>
  <si>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</si>
  <si>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</si>
  <si>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</si>
  <si>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</si>
  <si>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</si>
  <si>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</si>
  <si>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</si>
  <si>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</si>
  <si>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</si>
  <si>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</si>
  <si>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</si>
  <si>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</si>
  <si>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</si>
  <si>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</si>
  <si>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</si>
  <si>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</si>
  <si>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</si>
  <si>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</si>
  <si>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</si>
  <si>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</si>
  <si>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</si>
  <si>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</si>
  <si>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</si>
  <si>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</si>
  <si>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</si>
  <si>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</si>
  <si>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</si>
  <si>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</si>
  <si>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</si>
  <si>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</si>
  <si>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</si>
  <si>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</si>
  <si>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</si>
  <si>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</si>
  <si>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</si>
  <si>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</si>
  <si>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</si>
  <si>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</si>
  <si>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</si>
  <si>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</si>
  <si>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</si>
  <si>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</si>
  <si>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</si>
  <si>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</si>
  <si>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</si>
  <si>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</si>
  <si>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</si>
  <si>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</si>
  <si>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</si>
  <si>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</si>
  <si>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</si>
  <si>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</si>
  <si>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</si>
  <si>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</si>
  <si>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</si>
  <si>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</si>
  <si>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</si>
  <si>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</si>
  <si>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</si>
  <si>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</si>
  <si>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</si>
  <si>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</si>
  <si>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</si>
  <si>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</si>
  <si>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</si>
  <si>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</si>
  <si>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</si>
  <si>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</si>
  <si>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</si>
  <si>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</si>
  <si>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</si>
  <si>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</si>
  <si>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</si>
  <si>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</si>
  <si>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</si>
  <si>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</si>
  <si>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</si>
  <si>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</si>
  <si>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</si>
  <si>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</si>
  <si>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</si>
  <si>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</si>
  <si>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</si>
  <si>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</si>
  <si>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</si>
  <si>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</si>
  <si>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</si>
  <si>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</si>
  <si>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</si>
  <si>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</si>
  <si>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</si>
  <si>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</si>
  <si>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</si>
  <si>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</si>
  <si>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</si>
  <si>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</si>
  <si>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</si>
  <si>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</si>
  <si>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</si>
  <si>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</si>
  <si>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</si>
  <si>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</si>
  <si>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</si>
  <si>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</si>
  <si>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</si>
  <si>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</si>
  <si>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</si>
  <si>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</si>
  <si>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</si>
  <si>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</si>
  <si>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</si>
  <si>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</si>
  <si>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</si>
  <si>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</si>
  <si>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</si>
  <si>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</si>
  <si>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</si>
  <si>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</si>
  <si>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</si>
  <si>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</si>
  <si>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</si>
  <si>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</si>
  <si>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</si>
  <si>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</si>
  <si>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</si>
  <si>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</si>
  <si>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</si>
  <si>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</si>
  <si>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</si>
  <si>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</si>
  <si>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</si>
  <si>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</si>
  <si>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</si>
  <si>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</si>
  <si>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</si>
  <si>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</si>
  <si>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</si>
  <si>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</si>
  <si>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</si>
  <si>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</si>
  <si>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</si>
  <si>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</si>
  <si>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</si>
  <si>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</si>
  <si>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</si>
  <si>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</si>
  <si>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</si>
  <si>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</si>
  <si>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</si>
  <si>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</si>
  <si>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</si>
  <si>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</si>
  <si>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</si>
  <si>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</si>
  <si>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</si>
  <si>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</si>
  <si>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</si>
  <si>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</si>
  <si>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</si>
  <si>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</si>
  <si>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</si>
  <si>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</si>
  <si>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</si>
  <si>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</si>
  <si>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</si>
  <si>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</si>
  <si>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</si>
  <si>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</si>
  <si>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</si>
  <si>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</si>
  <si>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</si>
  <si>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</si>
  <si>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</si>
  <si>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</si>
  <si>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</si>
  <si>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</si>
  <si>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</si>
  <si>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</si>
  <si>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</si>
  <si>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</si>
  <si>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</si>
  <si>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</si>
  <si>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</si>
  <si>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</si>
  <si>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</si>
  <si>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</si>
  <si>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</si>
  <si>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</si>
  <si>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</si>
  <si>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</si>
  <si>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</si>
  <si>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</si>
  <si>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</si>
  <si>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</si>
  <si>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</si>
  <si>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</si>
  <si>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</si>
  <si>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</si>
  <si>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</si>
  <si>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</si>
  <si>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</si>
  <si>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</si>
  <si>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</si>
  <si>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</si>
  <si>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</si>
  <si>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</si>
  <si>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</si>
  <si>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</si>
  <si>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</si>
  <si>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</si>
  <si>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</si>
  <si>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</si>
  <si>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</si>
  <si>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</si>
  <si>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</si>
  <si>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</si>
  <si>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</si>
  <si>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</si>
  <si>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</si>
  <si>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</si>
  <si>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</si>
  <si>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</si>
  <si>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</si>
  <si>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</si>
  <si>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</si>
  <si>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</si>
  <si>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</si>
  <si>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</si>
  <si>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</si>
  <si>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</si>
  <si>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</si>
  <si>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</si>
  <si>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</si>
  <si>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</si>
  <si>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</si>
  <si>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</si>
  <si>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</si>
  <si>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</si>
  <si>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</si>
  <si>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</si>
  <si>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</si>
  <si>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</si>
  <si>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</si>
  <si>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</si>
  <si>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</si>
  <si>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</si>
  <si>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</si>
  <si>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</si>
  <si>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</si>
  <si>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</si>
  <si>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</si>
  <si>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</si>
  <si>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</si>
  <si>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</si>
  <si>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</si>
  <si>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</si>
  <si>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</si>
  <si>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</si>
  <si>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</si>
  <si>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</si>
  <si>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</si>
  <si>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</si>
  <si>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</si>
  <si>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</si>
  <si>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</si>
  <si>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</si>
  <si>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</si>
  <si>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</si>
  <si>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</si>
  <si>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</si>
  <si>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</si>
  <si>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</si>
  <si>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</si>
  <si>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</si>
  <si>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</si>
  <si>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</si>
  <si>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</si>
  <si>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</si>
  <si>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</si>
  <si>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</si>
  <si>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</si>
  <si>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</si>
  <si>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</si>
  <si>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</si>
  <si>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</si>
  <si>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</si>
  <si>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</si>
  <si>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</si>
  <si>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</si>
  <si>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</si>
  <si>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</si>
  <si>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</si>
  <si>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</si>
  <si>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</si>
  <si>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</si>
  <si>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</si>
  <si>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</si>
  <si>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</si>
  <si>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</si>
  <si>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</si>
  <si>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</si>
  <si>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</si>
  <si>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</si>
  <si>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</si>
  <si>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</si>
  <si>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</si>
  <si>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</si>
  <si>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</si>
  <si>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</si>
  <si>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</si>
  <si>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</si>
  <si>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</si>
  <si>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</si>
  <si>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</si>
  <si>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</si>
  <si>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</si>
  <si>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</si>
  <si>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</si>
  <si>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</si>
  <si>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</si>
  <si>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</si>
  <si>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</si>
  <si>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</si>
  <si>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</si>
  <si>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</si>
  <si>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</si>
  <si>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</si>
  <si>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</si>
  <si>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</si>
  <si>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</si>
  <si>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</si>
  <si>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</si>
  <si>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</si>
  <si>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</si>
  <si>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</si>
  <si>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</si>
  <si>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</si>
  <si>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</si>
  <si>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</si>
  <si>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</si>
  <si>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</si>
  <si>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</si>
  <si>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</si>
  <si>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</si>
  <si>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</si>
  <si>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</si>
  <si>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</si>
  <si>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</si>
  <si>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</si>
  <si>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</si>
  <si>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</si>
  <si>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</si>
  <si>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</si>
  <si>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</si>
  <si>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</si>
  <si>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</si>
  <si>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</si>
  <si>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</si>
  <si>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</si>
  <si>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</si>
  <si>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</si>
  <si>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</si>
  <si>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</si>
  <si>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</si>
  <si>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</si>
  <si>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</si>
  <si>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</si>
  <si>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</si>
  <si>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</si>
  <si>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</si>
  <si>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</si>
  <si>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</si>
  <si>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</si>
  <si>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</si>
  <si>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</si>
  <si>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</si>
  <si>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</si>
  <si>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</si>
  <si>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</si>
  <si>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</si>
  <si>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</si>
  <si>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</si>
  <si>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</si>
  <si>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</si>
  <si>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</si>
  <si>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</si>
  <si>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</si>
  <si>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</si>
  <si>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</si>
  <si>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</si>
  <si>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</si>
  <si>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</si>
  <si>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</si>
  <si>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</si>
  <si>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</si>
  <si>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</si>
  <si>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</si>
  <si>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</si>
  <si>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</si>
  <si>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</si>
  <si>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</si>
  <si>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</si>
  <si>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</si>
  <si>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</si>
  <si>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</si>
  <si>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</si>
  <si>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</si>
  <si>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</si>
  <si>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</si>
  <si>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</si>
  <si>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</si>
  <si>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</si>
  <si>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</si>
  <si>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</si>
  <si>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</si>
  <si>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</si>
  <si>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</si>
  <si>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</si>
  <si>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</si>
  <si>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</si>
  <si>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</si>
  <si>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</si>
  <si>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</si>
  <si>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</si>
  <si>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</si>
  <si>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</si>
  <si>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</si>
  <si>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</si>
  <si>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</si>
  <si>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</si>
  <si>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</si>
  <si>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</si>
  <si>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</si>
  <si>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</si>
  <si>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</si>
  <si>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</si>
  <si>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</si>
  <si>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</si>
  <si>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</si>
  <si>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</si>
  <si>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</si>
  <si>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</si>
  <si>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</si>
  <si>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</si>
  <si>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</si>
  <si>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</si>
  <si>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</si>
  <si>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</si>
  <si>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</si>
  <si>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</si>
  <si>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</si>
  <si>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</si>
  <si>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</si>
  <si>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</si>
  <si>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</si>
  <si>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</si>
  <si>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</si>
  <si>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</si>
  <si>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</si>
  <si>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</si>
  <si>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</si>
  <si>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</si>
  <si>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</si>
  <si>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</si>
  <si>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</si>
  <si>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</si>
  <si>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</si>
  <si>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</si>
  <si>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</si>
  <si>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</si>
  <si>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</si>
  <si>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</si>
  <si>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</si>
  <si>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</si>
  <si>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</si>
  <si>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</si>
  <si>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</si>
  <si>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</si>
  <si>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</si>
  <si>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</si>
  <si>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</si>
  <si>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</si>
  <si>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</si>
  <si>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</si>
  <si>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</si>
  <si>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</si>
  <si>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</si>
  <si>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</si>
  <si>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</si>
  <si>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</si>
  <si>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</si>
  <si>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</si>
  <si>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</si>
  <si>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</si>
  <si>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</si>
  <si>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</si>
  <si>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</si>
  <si>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</si>
  <si>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</si>
  <si>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</si>
  <si>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</si>
  <si>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</si>
  <si>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</si>
  <si>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</si>
  <si>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</si>
  <si>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</si>
  <si>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</si>
  <si>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</si>
  <si>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</si>
  <si>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</si>
  <si>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</si>
  <si>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</si>
  <si>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</si>
  <si>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</si>
  <si>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</si>
  <si>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</si>
  <si>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</si>
  <si>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</si>
  <si>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</si>
  <si>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</si>
  <si>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</si>
  <si>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</si>
  <si>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</si>
  <si>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</si>
  <si>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</si>
  <si>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</si>
  <si>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</si>
  <si>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</si>
  <si>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</si>
  <si>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</si>
  <si>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</si>
  <si>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</si>
  <si>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</si>
  <si>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</si>
  <si>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</si>
  <si>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</si>
  <si>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</si>
  <si>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</si>
  <si>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</si>
  <si>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</si>
  <si>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</si>
  <si>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</si>
  <si>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</si>
  <si>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</si>
  <si>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</si>
  <si>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</si>
  <si>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</si>
  <si>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</si>
  <si>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</si>
  <si>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</si>
  <si>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</si>
  <si>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</si>
  <si>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</si>
  <si>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</si>
  <si>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</si>
  <si>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</si>
  <si>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</si>
  <si>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</si>
  <si>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</si>
  <si>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</si>
  <si>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</si>
  <si>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</si>
  <si>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</si>
  <si>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</si>
  <si>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</si>
  <si>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</si>
  <si>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</si>
  <si>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</si>
  <si>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</si>
  <si>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</si>
  <si>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</si>
  <si>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</si>
  <si>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</si>
  <si>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</si>
  <si>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</si>
  <si>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</si>
  <si>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</si>
  <si>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</si>
  <si>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</si>
  <si>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</si>
  <si>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</si>
  <si>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</si>
  <si>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</si>
  <si>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</si>
  <si>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</si>
  <si>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</si>
  <si>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</si>
  <si>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</si>
  <si>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</si>
  <si>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</si>
  <si>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</si>
  <si>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</si>
  <si>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</si>
  <si>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</si>
  <si>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</si>
  <si>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</si>
  <si>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</si>
  <si>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</si>
  <si>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</si>
  <si>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</si>
  <si>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</si>
  <si>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</si>
  <si>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</si>
  <si>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</si>
  <si>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</si>
  <si>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</si>
  <si>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</si>
  <si>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</si>
  <si>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</si>
  <si>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</si>
  <si>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</si>
  <si>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</si>
  <si>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</si>
  <si>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</si>
  <si>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</si>
  <si>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</si>
  <si>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</si>
  <si>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</si>
  <si>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</si>
  <si>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</si>
  <si>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</si>
  <si>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</si>
  <si>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</si>
  <si>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</si>
  <si>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</si>
  <si>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</si>
  <si>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</si>
  <si>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</si>
  <si>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</si>
  <si>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</si>
  <si>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</si>
  <si>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</si>
  <si>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</si>
  <si>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</si>
  <si>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</si>
  <si>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</si>
  <si>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</si>
  <si>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</si>
  <si>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</si>
  <si>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</si>
  <si>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</si>
  <si>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</si>
  <si>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</si>
  <si>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</si>
  <si>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</si>
  <si>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</si>
  <si>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</si>
  <si>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</si>
  <si>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</si>
  <si>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</si>
  <si>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</si>
  <si>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</si>
  <si>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</si>
  <si>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</si>
  <si>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</si>
  <si>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</si>
  <si>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</si>
  <si>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</si>
  <si>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</si>
  <si>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</si>
  <si>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</si>
  <si>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</si>
  <si>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</si>
  <si>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</si>
  <si>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</si>
  <si>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</si>
  <si>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</si>
  <si>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</si>
  <si>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</si>
  <si>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</si>
  <si>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</si>
  <si>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</si>
  <si>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</si>
  <si>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</si>
  <si>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</si>
  <si>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</si>
  <si>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</si>
  <si>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</si>
  <si>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</si>
  <si>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</si>
  <si>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</si>
  <si>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</si>
  <si>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</si>
  <si>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</si>
  <si>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</si>
  <si>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</si>
  <si>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</si>
  <si>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</si>
  <si>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</si>
  <si>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</si>
  <si>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</si>
  <si>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</si>
  <si>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</si>
  <si>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</si>
  <si>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</si>
  <si>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</si>
  <si>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</si>
  <si>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</si>
  <si>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</si>
  <si>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</si>
  <si>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</si>
  <si>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</si>
  <si>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</si>
  <si>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</si>
  <si>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</si>
  <si>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</si>
  <si>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</si>
  <si>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</si>
  <si>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</si>
  <si>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</si>
  <si>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</si>
  <si>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</si>
  <si>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</si>
  <si>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</si>
  <si>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</si>
  <si>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</si>
  <si>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</si>
  <si>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</si>
  <si>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</si>
  <si>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</si>
  <si>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</si>
  <si>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</si>
  <si>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</si>
  <si>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</si>
  <si>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</si>
  <si>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</si>
  <si>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</si>
  <si>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</si>
  <si>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</si>
  <si>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</si>
  <si>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</si>
  <si>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</si>
  <si>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</si>
  <si>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</si>
  <si>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</si>
  <si>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</si>
  <si>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</si>
  <si>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</si>
  <si>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</si>
  <si>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</si>
  <si>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</si>
  <si>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</si>
  <si>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</si>
  <si>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</si>
  <si>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</si>
  <si>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</si>
  <si>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</si>
  <si>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</si>
  <si>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</si>
  <si>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</si>
  <si>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</si>
  <si>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</si>
  <si>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</si>
  <si>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</si>
  <si>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</si>
  <si>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</si>
  <si>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</si>
  <si>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</si>
  <si>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</si>
  <si>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</si>
  <si>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</si>
  <si>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</si>
  <si>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</si>
  <si>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</si>
  <si>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</si>
  <si>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</si>
  <si>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</si>
  <si>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</si>
  <si>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</si>
  <si>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</si>
  <si>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</si>
  <si>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</si>
  <si>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</si>
  <si>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</si>
  <si>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</si>
  <si>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</si>
  <si>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</si>
  <si>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</si>
  <si>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</si>
  <si>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</si>
  <si>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</si>
  <si>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</si>
  <si>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</si>
  <si>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</si>
  <si>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</si>
  <si>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</si>
  <si>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</si>
  <si>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</si>
  <si>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</si>
  <si>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</si>
  <si>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</si>
  <si>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</si>
  <si>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</si>
  <si>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</si>
  <si>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</si>
  <si>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</si>
  <si>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</si>
  <si>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</si>
  <si>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</si>
  <si>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</si>
  <si>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</si>
  <si>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</si>
  <si>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</si>
  <si>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</si>
  <si>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</si>
  <si>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</si>
  <si>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</si>
  <si>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</si>
  <si>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</si>
  <si>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</si>
  <si>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</si>
  <si>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</si>
  <si>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</si>
  <si>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</si>
  <si>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</si>
  <si>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</si>
  <si>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</si>
  <si>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</si>
  <si>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</si>
  <si>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</si>
  <si>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</si>
  <si>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</si>
  <si>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</si>
  <si>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</si>
  <si>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</si>
  <si>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</si>
  <si>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</si>
  <si>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</si>
  <si>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</si>
  <si>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</si>
  <si>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</si>
  <si>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</si>
  <si>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</si>
  <si>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</si>
  <si>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</si>
  <si>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</si>
  <si>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</si>
  <si>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</si>
  <si>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</si>
  <si>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</si>
  <si>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</si>
  <si>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</si>
  <si>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</si>
  <si>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</si>
  <si>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</si>
  <si>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</si>
  <si>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</si>
  <si>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</si>
  <si>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</si>
  <si>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</si>
  <si>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</si>
  <si>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</si>
  <si>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</si>
  <si>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</si>
  <si>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</si>
  <si>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</si>
  <si>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</si>
  <si>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</si>
  <si>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</si>
  <si>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</si>
  <si>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</si>
  <si>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</si>
  <si>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</si>
  <si>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</si>
  <si>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</si>
  <si>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</si>
  <si>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</si>
  <si>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</si>
  <si>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</si>
  <si>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</si>
  <si>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</si>
  <si>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</si>
  <si>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</si>
  <si>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</si>
  <si>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</si>
  <si>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</si>
  <si>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</si>
  <si>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</si>
  <si>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</si>
  <si>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</si>
  <si>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</si>
  <si>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</si>
  <si>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</si>
  <si>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</si>
  <si>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</si>
  <si>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</si>
  <si>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</si>
  <si>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</si>
  <si>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</si>
  <si>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</si>
  <si>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</si>
  <si>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</si>
  <si>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</si>
  <si>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</si>
  <si>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</si>
  <si>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</si>
  <si>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</si>
  <si>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</si>
  <si>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</si>
  <si>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</si>
  <si>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</si>
  <si>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</si>
  <si>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</si>
  <si>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</si>
  <si>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</si>
  <si>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</si>
  <si>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</si>
  <si>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</si>
  <si>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</si>
  <si>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</si>
  <si>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</si>
  <si>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</si>
  <si>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</si>
  <si>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</si>
  <si>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</si>
  <si>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</si>
  <si>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</si>
  <si>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</si>
  <si>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</si>
  <si>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</si>
  <si>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</si>
  <si>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</si>
  <si>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</si>
  <si>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</si>
  <si>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</si>
  <si>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</si>
  <si>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</si>
  <si>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</si>
  <si>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</si>
  <si>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</si>
  <si>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</si>
  <si>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</si>
  <si>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</si>
  <si>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</si>
  <si>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</si>
  <si>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</si>
  <si>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</si>
  <si>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</si>
  <si>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</si>
  <si>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</si>
  <si>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</si>
  <si>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</si>
  <si>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</si>
  <si>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</si>
  <si>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</si>
  <si>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</si>
  <si>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</si>
  <si>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</si>
  <si>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</si>
  <si>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</si>
  <si>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</si>
  <si>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</si>
  <si>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</si>
  <si>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</si>
  <si>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</si>
  <si>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</si>
  <si>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</si>
  <si>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</si>
  <si>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</si>
  <si>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</si>
  <si>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</si>
  <si>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</si>
  <si>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</si>
  <si>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</si>
  <si>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</si>
  <si>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</si>
  <si>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</si>
  <si>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</si>
  <si>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</si>
  <si>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</si>
  <si>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</si>
  <si>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</si>
  <si>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</si>
  <si>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</si>
  <si>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</si>
  <si>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</si>
  <si>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</si>
  <si>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</si>
  <si>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</si>
  <si>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</si>
  <si>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</si>
  <si>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</si>
  <si>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</si>
  <si>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</si>
  <si>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</si>
  <si>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</si>
  <si>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</si>
  <si>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</si>
  <si>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</si>
  <si>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</si>
  <si>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</si>
  <si>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</si>
  <si>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</si>
  <si>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</si>
  <si>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</si>
  <si>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</si>
  <si>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</si>
  <si>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</si>
  <si>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</si>
  <si>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</si>
  <si>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</si>
  <si>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</si>
  <si>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</si>
  <si>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</si>
  <si>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</si>
  <si>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</si>
  <si>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</si>
  <si>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</si>
  <si>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</si>
  <si>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</si>
  <si>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</si>
  <si>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</si>
  <si>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</si>
  <si>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</si>
  <si>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</si>
  <si>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</si>
  <si>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</si>
  <si>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</si>
  <si>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</si>
  <si>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</si>
  <si>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</si>
  <si>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</si>
  <si>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</si>
  <si>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</si>
  <si>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</si>
  <si>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</si>
  <si>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</si>
  <si>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</si>
  <si>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</si>
  <si>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</si>
  <si>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</si>
  <si>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</si>
  <si>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</si>
  <si>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</si>
  <si>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</si>
  <si>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</si>
  <si>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</si>
  <si>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</si>
  <si>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</si>
  <si>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</si>
  <si>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</si>
  <si>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</si>
  <si>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</si>
  <si>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</si>
  <si>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</si>
  <si>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</si>
  <si>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</si>
  <si>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</si>
  <si>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</si>
  <si>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</si>
  <si>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</si>
  <si>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</si>
  <si>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</si>
  <si>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</si>
  <si>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</si>
  <si>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</si>
  <si>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</si>
  <si>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</si>
  <si>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</si>
  <si>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</si>
  <si>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</si>
  <si>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</si>
  <si>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</si>
  <si>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</si>
  <si>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</si>
  <si>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</si>
  <si>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</si>
  <si>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</si>
  <si>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</si>
  <si>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</si>
  <si>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</si>
  <si>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</si>
  <si>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</si>
  <si>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</si>
  <si>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</si>
  <si>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</si>
  <si>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</si>
  <si>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</si>
  <si>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</si>
  <si>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</si>
  <si>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</si>
  <si>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</si>
  <si>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</si>
  <si>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</si>
  <si>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</si>
  <si>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</si>
  <si>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</si>
  <si>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</si>
  <si>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</si>
  <si>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</si>
  <si>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</si>
  <si>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</si>
  <si>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</si>
  <si>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</si>
  <si>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</si>
  <si>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</si>
  <si>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</si>
  <si>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</si>
  <si>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</si>
  <si>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</si>
  <si>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</si>
  <si>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</si>
  <si>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</si>
  <si>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</si>
  <si>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</si>
  <si>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</si>
  <si>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</si>
  <si>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</si>
  <si>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</si>
  <si>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</si>
  <si>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</si>
  <si>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</si>
  <si>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</si>
  <si>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</si>
  <si>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</si>
  <si>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</si>
  <si>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</si>
  <si>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</si>
  <si>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</si>
  <si>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</si>
  <si>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</si>
  <si>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</si>
  <si>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</si>
  <si>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</si>
  <si>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</si>
  <si>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</si>
  <si>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</si>
  <si>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</si>
  <si>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</si>
  <si>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</si>
  <si>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</si>
  <si>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</si>
  <si>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</si>
  <si>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</si>
  <si>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</si>
  <si>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</si>
  <si>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</si>
  <si>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</si>
  <si>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</si>
  <si>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</si>
  <si>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</si>
  <si>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</si>
  <si>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</si>
  <si>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</si>
  <si>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</si>
  <si>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</si>
  <si>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</si>
  <si>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</si>
  <si>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</si>
  <si>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</si>
  <si>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</si>
  <si>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</si>
  <si>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</si>
  <si>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</si>
  <si>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</si>
  <si>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</si>
  <si>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</si>
  <si>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</si>
  <si>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</si>
  <si>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</si>
  <si>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</si>
  <si>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</si>
  <si>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</si>
  <si>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</si>
  <si>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</si>
  <si>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</si>
  <si>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</si>
  <si>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</si>
  <si>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</si>
  <si>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</si>
  <si>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</si>
  <si>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</si>
  <si>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</si>
  <si>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</si>
  <si>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</si>
  <si>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</si>
  <si>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</si>
  <si>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</si>
  <si>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</si>
  <si>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</si>
  <si>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</si>
  <si>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</si>
  <si>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</si>
  <si>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</si>
  <si>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</si>
  <si>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</si>
  <si>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</si>
  <si>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</si>
  <si>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</si>
  <si>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</si>
  <si>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</si>
  <si>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</si>
  <si>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</si>
  <si>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</si>
  <si>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</si>
  <si>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</si>
  <si>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</si>
  <si>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</si>
  <si>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</si>
  <si>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</si>
  <si>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</si>
  <si>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</si>
  <si>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</si>
  <si>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</si>
  <si>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</si>
  <si>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</si>
  <si>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</si>
  <si>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</si>
  <si>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</si>
  <si>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</si>
  <si>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</si>
  <si>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</si>
  <si>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</si>
  <si>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</si>
  <si>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</si>
  <si>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</si>
  <si>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</si>
  <si>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</si>
  <si>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</si>
  <si>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</si>
  <si>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</si>
  <si>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</si>
  <si>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</si>
  <si>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</si>
  <si>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</si>
  <si>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</si>
  <si>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</si>
  <si>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</si>
  <si>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</si>
  <si>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</si>
  <si>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</si>
  <si>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</si>
  <si>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</si>
  <si>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</si>
  <si>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</si>
  <si>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</si>
  <si>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</si>
  <si>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</si>
  <si>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</si>
  <si>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</si>
  <si>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</si>
  <si>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</si>
  <si>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</si>
  <si>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</si>
  <si>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</si>
  <si>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</si>
  <si>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</si>
  <si>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</si>
  <si>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</si>
  <si>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</si>
  <si>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</si>
  <si>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</si>
  <si>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</si>
  <si>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</si>
  <si>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</si>
  <si>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</si>
  <si>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</si>
  <si>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</si>
  <si>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</si>
  <si>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</si>
  <si>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</si>
  <si>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</si>
  <si>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</si>
  <si>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</si>
  <si>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</si>
  <si>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</si>
  <si>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</si>
  <si>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</si>
  <si>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</si>
  <si>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</si>
  <si>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</si>
  <si>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</si>
  <si>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</si>
  <si>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</si>
  <si>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</si>
  <si>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</si>
  <si>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</si>
  <si>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</si>
  <si>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</si>
  <si>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</si>
  <si>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</si>
  <si>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</si>
  <si>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</si>
  <si>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</si>
  <si>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</si>
  <si>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</si>
  <si>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</si>
  <si>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</si>
  <si>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</si>
  <si>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</si>
  <si>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</si>
  <si>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</si>
  <si>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</si>
  <si>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</si>
  <si>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</si>
  <si>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</si>
  <si>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</si>
  <si>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</si>
  <si>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</si>
  <si>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</si>
  <si>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</si>
  <si>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</si>
  <si>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</si>
  <si>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</si>
  <si>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</si>
  <si>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</si>
  <si>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</si>
  <si>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</si>
  <si>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</si>
  <si>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</si>
  <si>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</si>
  <si>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</si>
  <si>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</si>
  <si>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</si>
  <si>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</si>
  <si>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</si>
  <si>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</si>
  <si>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</si>
  <si>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</si>
  <si>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</si>
  <si>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</si>
  <si>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</si>
  <si>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</si>
  <si>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</si>
  <si>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</si>
  <si>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</si>
  <si>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</si>
  <si>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</si>
  <si>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</si>
  <si>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</si>
  <si>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</si>
  <si>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</si>
  <si>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</si>
  <si>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</si>
  <si>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</si>
  <si>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</si>
  <si>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</si>
  <si>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</si>
  <si>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</si>
  <si>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</si>
  <si>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</si>
  <si>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</si>
  <si>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</si>
  <si>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</si>
  <si>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</si>
  <si>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</si>
  <si>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</si>
  <si>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</si>
  <si>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</si>
  <si>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</si>
  <si>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</si>
  <si>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</si>
  <si>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</si>
  <si>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</si>
  <si>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</si>
  <si>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</si>
  <si>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</si>
  <si>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</si>
  <si>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</si>
  <si>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</si>
  <si>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</si>
  <si>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</si>
  <si>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</si>
  <si>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</si>
  <si>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</si>
  <si>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</si>
  <si>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</si>
  <si>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</si>
  <si>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</si>
  <si>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</si>
  <si>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</si>
  <si>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</si>
  <si>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</si>
  <si>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</si>
  <si>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</si>
  <si>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</si>
  <si>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</si>
  <si>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</si>
  <si>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</si>
  <si>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</si>
  <si>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</si>
  <si>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</si>
  <si>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</si>
  <si>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</si>
  <si>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</si>
  <si>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</si>
  <si>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</si>
  <si>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</si>
  <si>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</si>
  <si>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</si>
  <si>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</si>
  <si>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</si>
  <si>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</si>
  <si>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</si>
  <si>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</si>
  <si>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</si>
  <si>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</si>
  <si>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</si>
  <si>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</si>
  <si>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</si>
  <si>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</si>
  <si>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</si>
  <si>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</si>
  <si>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</si>
  <si>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</si>
  <si>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</si>
  <si>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</si>
  <si>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</si>
  <si>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</si>
  <si>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</si>
  <si>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</si>
  <si>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</si>
  <si>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</si>
  <si>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</si>
  <si>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</si>
  <si>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</si>
  <si>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</si>
  <si>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</si>
  <si>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</si>
  <si>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</si>
  <si>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</si>
  <si>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</si>
  <si>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</si>
  <si>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</si>
  <si>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</si>
  <si>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</si>
  <si>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</si>
  <si>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</si>
  <si>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</si>
  <si>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</si>
  <si>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</si>
  <si>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</si>
  <si>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</si>
  <si>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</si>
  <si>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</si>
  <si>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</si>
  <si>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</si>
  <si>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</si>
  <si>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</si>
  <si>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</si>
  <si>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</si>
  <si>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</si>
  <si>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</si>
  <si>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</si>
  <si>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</si>
  <si>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</si>
  <si>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</si>
  <si>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</si>
  <si>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</si>
  <si>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</si>
  <si>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</si>
  <si>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</si>
  <si>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</si>
  <si>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</si>
  <si>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</si>
  <si>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</si>
  <si>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</si>
  <si>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</si>
  <si>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</si>
  <si>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</si>
  <si>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</si>
  <si>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</si>
  <si>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</si>
  <si>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</si>
  <si>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</si>
  <si>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</si>
  <si>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</si>
  <si>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</si>
  <si>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</si>
  <si>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</si>
  <si>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</si>
  <si>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</si>
  <si>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</si>
  <si>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</si>
  <si>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</si>
  <si>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</si>
  <si>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</si>
  <si>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</si>
  <si>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</si>
  <si>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</si>
  <si>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</si>
  <si>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</si>
  <si>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</si>
  <si>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</si>
  <si>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</si>
  <si>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</si>
  <si>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</si>
  <si>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</si>
  <si>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</si>
  <si>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</si>
  <si>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</si>
  <si>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</si>
  <si>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</si>
  <si>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</si>
  <si>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</si>
  <si>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</si>
  <si>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</si>
  <si>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</si>
  <si>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</si>
  <si>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</si>
  <si>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</si>
  <si>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</si>
  <si>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</si>
  <si>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</si>
  <si>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</si>
  <si>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</si>
  <si>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</si>
  <si>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</si>
  <si>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</si>
  <si>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</si>
  <si>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</si>
  <si>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</si>
  <si>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</si>
  <si>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</si>
  <si>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</si>
  <si>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</si>
  <si>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</si>
  <si>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</si>
  <si>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</si>
  <si>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</si>
  <si>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</si>
  <si>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</si>
  <si>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</si>
  <si>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</si>
  <si>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</si>
  <si>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</si>
  <si>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</si>
  <si>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</si>
  <si>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</si>
  <si>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</si>
  <si>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</si>
  <si>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</si>
  <si>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</si>
  <si>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</si>
  <si>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</si>
  <si>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</si>
  <si>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</si>
  <si>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</si>
  <si>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</si>
  <si>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</si>
  <si>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</si>
  <si>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</si>
  <si>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</si>
  <si>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</si>
  <si>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</si>
  <si>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</si>
  <si>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</si>
  <si>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</si>
  <si>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</si>
  <si>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</si>
  <si>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</si>
  <si>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</si>
  <si>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</si>
  <si>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</si>
  <si>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</si>
  <si>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</si>
  <si>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</si>
  <si>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</si>
  <si>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</si>
  <si>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</si>
  <si>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</si>
  <si>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</si>
  <si>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</si>
  <si>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</si>
  <si>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</si>
  <si>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</si>
  <si>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</si>
  <si>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</si>
  <si>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</si>
  <si>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</si>
  <si>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</si>
  <si>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</si>
  <si>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</si>
  <si>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</si>
  <si>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</si>
  <si>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</si>
  <si>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</si>
  <si>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</si>
  <si>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</si>
  <si>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</si>
  <si>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</si>
  <si>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</si>
  <si>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</si>
  <si>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</si>
  <si>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</si>
  <si>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</si>
  <si>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</si>
  <si>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</si>
  <si>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</si>
  <si>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</si>
  <si>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</si>
  <si>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</si>
  <si>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</si>
  <si>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</si>
  <si>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</si>
  <si>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</si>
  <si>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</si>
  <si>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</si>
  <si>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</si>
  <si>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</si>
  <si>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</si>
  <si>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</si>
  <si>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</si>
  <si>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</si>
  <si>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</si>
  <si>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</si>
  <si>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</si>
  <si>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</si>
  <si>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</si>
  <si>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</si>
  <si>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</si>
  <si>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</si>
  <si>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</si>
  <si>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</si>
  <si>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</si>
  <si>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</si>
  <si>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</si>
  <si>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</si>
  <si>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</si>
  <si>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</si>
  <si>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</si>
  <si>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</si>
  <si>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</si>
  <si>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</si>
  <si>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</si>
  <si>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</si>
  <si>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</si>
  <si>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</si>
  <si>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</si>
  <si>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</si>
  <si>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</si>
  <si>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</si>
  <si>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</si>
  <si>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</si>
  <si>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</si>
  <si>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</si>
  <si>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</si>
  <si>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</si>
  <si>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</si>
  <si>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</si>
  <si>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</si>
  <si>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</si>
  <si>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</si>
  <si>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</si>
  <si>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</si>
  <si>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</si>
  <si>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</si>
  <si>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</si>
  <si>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</si>
  <si>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</si>
  <si>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</si>
  <si>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</si>
  <si>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</si>
  <si>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</si>
  <si>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</si>
  <si>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</si>
  <si>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</si>
  <si>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</si>
  <si>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</si>
  <si>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</si>
  <si>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</si>
  <si>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</si>
  <si>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</si>
  <si>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</si>
  <si>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</si>
  <si>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</si>
  <si>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</si>
  <si>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</si>
  <si>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</si>
  <si>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</si>
  <si>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</si>
  <si>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</si>
  <si>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</si>
  <si>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</si>
  <si>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</si>
  <si>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</si>
  <si>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</si>
  <si>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</si>
  <si>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</si>
  <si>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</si>
  <si>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</si>
  <si>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</si>
  <si>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</si>
  <si>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</si>
  <si>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</si>
  <si>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</si>
  <si>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</si>
  <si>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</si>
  <si>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</si>
  <si>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</si>
  <si>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</si>
  <si>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</si>
  <si>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</si>
  <si>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</si>
  <si>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</si>
  <si>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</si>
  <si>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</si>
  <si>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</si>
  <si>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</si>
  <si>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</si>
  <si>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</si>
  <si>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</si>
  <si>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</si>
  <si>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</si>
  <si>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</si>
  <si>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</si>
  <si>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</si>
  <si>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</si>
  <si>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</si>
  <si>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</si>
  <si>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</si>
  <si>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</si>
  <si>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</si>
  <si>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</si>
  <si>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</si>
  <si>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</si>
  <si>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</si>
  <si>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</si>
  <si>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</si>
  <si>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</si>
  <si>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</si>
  <si>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</si>
  <si>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</si>
  <si>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</si>
  <si>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</si>
  <si>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</si>
  <si>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</si>
  <si>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</si>
  <si>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</si>
  <si>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</si>
  <si>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</si>
  <si>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</si>
  <si>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</si>
  <si>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</si>
  <si>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</si>
  <si>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</si>
  <si>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</si>
  <si>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</si>
  <si>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</si>
  <si>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</si>
  <si>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</si>
  <si>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</si>
  <si>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</si>
  <si>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</si>
  <si>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</si>
  <si>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</si>
  <si>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</si>
  <si>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</si>
  <si>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</si>
  <si>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</si>
  <si>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</si>
  <si>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</si>
  <si>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</si>
  <si>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</si>
  <si>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</si>
  <si>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</si>
  <si>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</si>
  <si>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</si>
  <si>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</si>
  <si>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</si>
  <si>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</si>
  <si>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</si>
  <si>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</si>
  <si>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</si>
  <si>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</si>
  <si>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</si>
  <si>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</si>
  <si>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</si>
  <si>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</si>
  <si>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</si>
  <si>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</si>
  <si>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</si>
  <si>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</si>
  <si>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</si>
  <si>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</si>
  <si>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</si>
  <si>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</si>
  <si>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</si>
  <si>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</si>
  <si>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</si>
  <si>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</si>
  <si>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</si>
  <si>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</si>
  <si>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</si>
  <si>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</si>
  <si>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</si>
  <si>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</si>
  <si>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</si>
  <si>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</si>
  <si>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</si>
  <si>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</si>
  <si>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</si>
  <si>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</si>
  <si>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</si>
  <si>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</si>
  <si>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</si>
  <si>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</si>
  <si>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</si>
  <si>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</si>
  <si>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</si>
  <si>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</si>
  <si>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</si>
  <si>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</si>
  <si>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</si>
  <si>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</si>
  <si>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</si>
  <si>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</si>
  <si>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</si>
  <si>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</si>
  <si>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</si>
  <si>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</si>
  <si>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</si>
  <si>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</si>
  <si>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</si>
  <si>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</si>
  <si>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</si>
  <si>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</si>
  <si>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</si>
  <si>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</si>
  <si>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</si>
  <si>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</si>
  <si>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</si>
  <si>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</si>
  <si>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</si>
  <si>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</si>
  <si>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</si>
  <si>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</si>
  <si>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</si>
  <si>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</si>
  <si>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</si>
  <si>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</si>
  <si>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</si>
  <si>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</si>
  <si>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</si>
  <si>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</si>
  <si>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</si>
  <si>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</si>
  <si>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</si>
  <si>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</si>
  <si>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</si>
  <si>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</si>
  <si>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</si>
  <si>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</si>
  <si>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</si>
  <si>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</si>
  <si>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</si>
  <si>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</si>
  <si>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</si>
  <si>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</si>
  <si>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</si>
  <si>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</si>
  <si>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</si>
  <si>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</si>
  <si>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</si>
  <si>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</si>
  <si>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</si>
  <si>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</si>
  <si>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</si>
  <si>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</si>
  <si>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</si>
  <si>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</si>
  <si>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</si>
  <si>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</si>
  <si>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</si>
  <si>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</si>
  <si>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</si>
  <si>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</si>
  <si>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</si>
  <si>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</si>
  <si>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</si>
  <si>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</si>
  <si>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</si>
  <si>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</si>
  <si>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</si>
  <si>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</si>
  <si>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</si>
  <si>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</si>
  <si>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</si>
  <si>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</si>
  <si>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</si>
  <si>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</si>
  <si>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</si>
  <si>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</si>
  <si>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</si>
  <si>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</si>
  <si>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</si>
  <si>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</si>
  <si>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</si>
  <si>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</si>
  <si>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</si>
  <si>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</si>
  <si>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</si>
  <si>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</si>
  <si>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</si>
  <si>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</si>
  <si>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</si>
  <si>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</si>
  <si>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</si>
  <si>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</si>
  <si>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</si>
  <si>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</si>
  <si>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</si>
  <si>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</si>
  <si>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</si>
  <si>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</si>
  <si>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</si>
  <si>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</si>
  <si>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</si>
  <si>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</si>
  <si>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</si>
  <si>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</si>
  <si>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</si>
  <si>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</si>
  <si>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</si>
  <si>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</si>
  <si>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</si>
  <si>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</si>
  <si>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</si>
  <si>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</si>
  <si>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</si>
  <si>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</si>
  <si>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</si>
  <si>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</si>
  <si>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</si>
  <si>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</si>
  <si>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</si>
  <si>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</si>
  <si>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</si>
  <si>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</si>
  <si>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</si>
  <si>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</si>
  <si>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</si>
  <si>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</si>
  <si>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</si>
  <si>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</si>
  <si>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</si>
  <si>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</si>
  <si>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</si>
  <si>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</si>
  <si>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</si>
  <si>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</si>
  <si>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</si>
  <si>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</si>
  <si>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</si>
  <si>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</si>
  <si>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</si>
  <si>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</si>
  <si>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</si>
  <si>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</si>
  <si>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</si>
  <si>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</si>
  <si>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</si>
  <si>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</si>
  <si>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</si>
  <si>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</si>
  <si>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</si>
  <si>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</si>
  <si>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</si>
  <si>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</si>
  <si>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</si>
  <si>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</si>
  <si>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</si>
  <si>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</si>
  <si>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</si>
  <si>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</si>
  <si>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</si>
  <si>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</si>
  <si>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</si>
  <si>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</si>
  <si>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</si>
  <si>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</si>
  <si>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</si>
  <si>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</si>
  <si>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</si>
  <si>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</si>
  <si>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</si>
  <si>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</si>
  <si>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</si>
  <si>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</si>
  <si>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</si>
  <si>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</si>
  <si>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</si>
  <si>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</si>
  <si>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</si>
  <si>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</si>
  <si>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</si>
  <si>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</si>
  <si>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</si>
  <si>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</si>
  <si>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</si>
  <si>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</si>
  <si>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</si>
  <si>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</si>
  <si>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</si>
  <si>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</si>
  <si>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</si>
  <si>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</si>
  <si>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</si>
  <si>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</si>
  <si>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</si>
  <si>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</si>
  <si>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</si>
  <si>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</si>
  <si>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</si>
  <si>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</si>
  <si>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</si>
  <si>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</si>
  <si>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</si>
  <si>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</si>
  <si>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</si>
  <si>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</si>
  <si>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</si>
  <si>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</si>
  <si>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</si>
  <si>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</si>
  <si>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</si>
  <si>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</si>
  <si>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</si>
  <si>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</si>
  <si>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</si>
  <si>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</si>
  <si>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</si>
  <si>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</si>
  <si>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</si>
  <si>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</si>
  <si>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</si>
  <si>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</si>
  <si>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</si>
  <si>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</si>
  <si>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</si>
  <si>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</si>
  <si>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</si>
  <si>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</si>
  <si>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</si>
  <si>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</si>
  <si>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</si>
  <si>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</si>
  <si>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</si>
  <si>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</si>
  <si>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</si>
  <si>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</si>
  <si>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</si>
  <si>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</si>
  <si>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</si>
  <si>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</si>
  <si>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</si>
  <si>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</si>
  <si>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</si>
  <si>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</si>
  <si>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</si>
  <si>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</si>
  <si>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</si>
  <si>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</si>
  <si>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</si>
  <si>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</si>
  <si>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</si>
  <si>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</si>
  <si>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</si>
  <si>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</si>
  <si>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</si>
  <si>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</si>
  <si>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</si>
  <si>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</si>
  <si>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</si>
  <si>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</si>
  <si>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</si>
  <si>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</si>
  <si>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</si>
  <si>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</si>
  <si>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</si>
  <si>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</si>
  <si>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</si>
  <si>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</si>
  <si>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</si>
  <si>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</si>
  <si>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</si>
  <si>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</si>
  <si>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</si>
  <si>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</si>
  <si>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</si>
  <si>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</si>
  <si>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</si>
  <si>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</si>
  <si>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</si>
  <si>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</si>
  <si>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</si>
  <si>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</si>
  <si>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</si>
  <si>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</si>
  <si>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</si>
  <si>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</si>
  <si>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</si>
  <si>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</si>
  <si>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</si>
  <si>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</si>
  <si>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</si>
  <si>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</si>
  <si>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</si>
  <si>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</si>
  <si>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</si>
  <si>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</si>
  <si>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</si>
  <si>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</si>
  <si>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</si>
  <si>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</si>
  <si>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</si>
  <si>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</si>
  <si>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</si>
  <si>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</si>
  <si>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</si>
  <si>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</si>
  <si>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</si>
  <si>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</si>
  <si>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</si>
  <si>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</si>
  <si>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</si>
  <si>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</si>
  <si>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</si>
  <si>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</si>
  <si>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</si>
  <si>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</si>
  <si>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</si>
  <si>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</si>
  <si>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</si>
  <si>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</si>
  <si>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</si>
  <si>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</si>
  <si>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</si>
  <si>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</si>
  <si>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</si>
  <si>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</si>
  <si>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</si>
  <si>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</si>
  <si>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</si>
  <si>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</si>
  <si>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</si>
  <si>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</si>
  <si>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</si>
  <si>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</si>
  <si>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</si>
  <si>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</si>
  <si>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</si>
  <si>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</si>
  <si>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</si>
  <si>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</si>
  <si>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</si>
  <si>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</si>
  <si>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</si>
  <si>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</si>
  <si>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</si>
  <si>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</si>
  <si>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</si>
  <si>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</si>
  <si>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</si>
  <si>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</si>
  <si>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</si>
  <si>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</si>
  <si>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</si>
  <si>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</si>
  <si>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</si>
  <si>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</si>
  <si>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</si>
  <si>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</si>
  <si>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</si>
  <si>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</si>
  <si>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</si>
  <si>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</si>
  <si>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</si>
  <si>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</si>
  <si>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</si>
  <si>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</si>
  <si>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</si>
  <si>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</si>
  <si>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</si>
  <si>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</si>
  <si>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</si>
  <si>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</si>
  <si>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</si>
  <si>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</si>
  <si>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</si>
  <si>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</si>
  <si>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</si>
  <si>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</si>
  <si>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</si>
  <si>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</si>
  <si>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</si>
  <si>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</si>
  <si>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</si>
  <si>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</si>
  <si>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</si>
  <si>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</si>
  <si>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</si>
  <si>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</si>
  <si>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</si>
  <si>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</si>
  <si>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</si>
  <si>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</si>
  <si>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</si>
  <si>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</si>
  <si>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</si>
  <si>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</si>
  <si>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</si>
  <si>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</si>
  <si>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</si>
  <si>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</si>
  <si>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</si>
  <si>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</si>
  <si>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</si>
  <si>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</si>
  <si>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</si>
  <si>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</si>
  <si>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</si>
  <si>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</si>
  <si>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</si>
  <si>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</si>
  <si>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</si>
  <si>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</si>
  <si>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</si>
  <si>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</si>
  <si>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</si>
  <si>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</si>
  <si>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</si>
  <si>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</si>
  <si>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</si>
  <si>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</si>
  <si>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</si>
  <si>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</si>
  <si>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</si>
  <si>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</si>
  <si>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</si>
  <si>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</si>
  <si>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</si>
  <si>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</si>
  <si>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</si>
  <si>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</si>
  <si>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</si>
  <si>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</si>
  <si>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</si>
  <si>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</si>
  <si>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</si>
  <si>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</si>
  <si>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</si>
  <si>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</si>
  <si>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</si>
  <si>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</si>
  <si>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</si>
  <si>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</si>
  <si>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</si>
  <si>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</si>
  <si>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</si>
  <si>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</si>
  <si>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</si>
  <si>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</si>
  <si>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</si>
  <si>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</si>
  <si>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</si>
  <si>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</si>
  <si>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</si>
  <si>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</si>
  <si>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</si>
  <si>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</si>
  <si>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</si>
  <si>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</si>
  <si>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</si>
  <si>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</si>
  <si>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</si>
  <si>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</si>
  <si>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</si>
  <si>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</si>
  <si>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</si>
  <si>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</si>
  <si>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</si>
  <si>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</si>
  <si>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</si>
  <si>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</si>
  <si>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</si>
  <si>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</si>
  <si>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</si>
  <si>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</si>
  <si>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</si>
  <si>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</si>
  <si>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</si>
  <si>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</si>
  <si>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</si>
  <si>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</si>
  <si>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</si>
  <si>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</si>
  <si>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</si>
  <si>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</si>
  <si>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</si>
  <si>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</si>
  <si>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</si>
  <si>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</si>
  <si>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</si>
  <si>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</si>
  <si>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</si>
  <si>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</si>
  <si>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</si>
  <si>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</si>
  <si>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</si>
  <si>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</si>
  <si>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</si>
  <si>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</si>
  <si>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</si>
  <si>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</si>
  <si>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</si>
  <si>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</si>
  <si>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</si>
  <si>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</si>
  <si>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</si>
  <si>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</si>
  <si>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</si>
  <si>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</si>
  <si>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</si>
  <si>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</si>
  <si>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</si>
  <si>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</si>
  <si>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</si>
  <si>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</si>
  <si>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</si>
  <si>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</si>
  <si>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</si>
  <si>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</si>
  <si>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</si>
  <si>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</si>
  <si>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</si>
  <si>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</si>
  <si>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</si>
  <si>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</si>
  <si>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</si>
  <si>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</si>
  <si>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</si>
  <si>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</si>
  <si>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</si>
  <si>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</si>
  <si>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</si>
  <si>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</si>
  <si>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</si>
  <si>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</si>
  <si>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</si>
  <si>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</si>
  <si>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</si>
  <si>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</si>
  <si>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</si>
  <si>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</si>
  <si>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</si>
  <si>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</si>
  <si>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</si>
  <si>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</si>
  <si>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</si>
  <si>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</si>
  <si>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</si>
  <si>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</si>
  <si>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</si>
  <si>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</si>
  <si>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</si>
  <si>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</si>
  <si>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</si>
  <si>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</si>
  <si>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</si>
  <si>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</si>
  <si>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</si>
  <si>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</si>
  <si>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</si>
  <si>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</si>
  <si>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</si>
  <si>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</si>
  <si>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</si>
  <si>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</si>
  <si>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</si>
  <si>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</si>
  <si>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</si>
  <si>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</si>
  <si>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</si>
  <si>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</si>
  <si>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</si>
  <si>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</si>
  <si>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</si>
  <si>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</si>
  <si>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</si>
  <si>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</si>
  <si>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</si>
  <si>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</si>
  <si>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</si>
  <si>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</si>
  <si>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</si>
  <si>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</si>
  <si>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</si>
  <si>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</si>
  <si>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</si>
  <si>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</si>
  <si>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</si>
  <si>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</si>
  <si>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</si>
  <si>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</si>
  <si>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</si>
  <si>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</si>
  <si>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</si>
  <si>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</si>
  <si>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</si>
  <si>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</si>
  <si>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</si>
  <si>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</si>
  <si>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</si>
  <si>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</si>
  <si>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</si>
  <si>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</si>
  <si>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</si>
  <si>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</si>
  <si>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</si>
  <si>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</si>
  <si>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</si>
  <si>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</si>
  <si>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</si>
  <si>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</si>
  <si>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</si>
  <si>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</si>
  <si>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</si>
  <si>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</si>
  <si>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</si>
  <si>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</si>
  <si>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</si>
  <si>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</si>
  <si>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</si>
  <si>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</si>
  <si>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</si>
  <si>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</si>
  <si>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</si>
  <si>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</si>
  <si>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</si>
  <si>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</si>
  <si>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</si>
  <si>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</si>
  <si>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</si>
  <si>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</si>
  <si>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</si>
  <si>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</si>
  <si>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</si>
  <si>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</si>
  <si>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</si>
  <si>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</si>
  <si>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</si>
  <si>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</si>
  <si>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</si>
  <si>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</si>
  <si>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</si>
  <si>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</si>
  <si>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</si>
  <si>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</si>
  <si>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</si>
  <si>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</si>
  <si>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</si>
  <si>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</si>
  <si>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</si>
  <si>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</si>
  <si>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</si>
  <si>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</si>
  <si>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</si>
  <si>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</si>
  <si>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</si>
  <si>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</si>
  <si>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</si>
  <si>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</si>
  <si>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</si>
  <si>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</si>
  <si>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</si>
  <si>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</si>
  <si>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</si>
  <si>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</si>
  <si>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</si>
  <si>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</si>
  <si>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</si>
  <si>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</si>
  <si>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</si>
  <si>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</si>
  <si>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</si>
  <si>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</si>
  <si>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</si>
  <si>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</si>
  <si>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</si>
  <si>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</si>
  <si>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</si>
  <si>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</si>
  <si>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</si>
  <si>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</si>
  <si>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</si>
  <si>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</si>
  <si>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</si>
  <si>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</si>
  <si>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</si>
  <si>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</si>
  <si>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</si>
  <si>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</si>
  <si>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</si>
  <si>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</si>
  <si>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</si>
  <si>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</si>
  <si>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</si>
  <si>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</si>
  <si>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</si>
  <si>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</si>
  <si>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</si>
  <si>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</si>
  <si>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</si>
  <si>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</si>
  <si>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</si>
  <si>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</si>
  <si>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</si>
  <si>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</si>
  <si>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</si>
  <si>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</si>
  <si>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</si>
  <si>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</si>
  <si>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</si>
  <si>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</si>
  <si>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</si>
  <si>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</si>
  <si>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</si>
  <si>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</si>
  <si>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</si>
  <si>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</si>
  <si>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</si>
  <si>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</si>
  <si>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</si>
  <si>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</si>
  <si>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</si>
  <si>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</si>
  <si>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</si>
  <si>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</si>
  <si>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</si>
  <si>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</si>
  <si>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</si>
  <si>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</si>
  <si>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</si>
  <si>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</si>
  <si>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</si>
  <si>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</si>
  <si>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</si>
  <si>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</si>
  <si>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</si>
  <si>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</si>
  <si>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</si>
  <si>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</si>
  <si>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</si>
  <si>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</si>
  <si>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</si>
  <si>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</si>
  <si>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</si>
  <si>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</si>
  <si>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</si>
  <si>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</si>
  <si>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</si>
  <si>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</si>
  <si>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</si>
  <si>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</si>
  <si>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</si>
  <si>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</si>
  <si>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</si>
  <si>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</si>
  <si>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</si>
  <si>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</si>
  <si>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</si>
  <si>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</si>
  <si>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</si>
  <si>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</si>
  <si>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</si>
  <si>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</si>
  <si>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</si>
  <si>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</si>
  <si>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</si>
  <si>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</si>
  <si>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</si>
  <si>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</si>
  <si>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</si>
  <si>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</si>
  <si>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</si>
  <si>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</si>
  <si>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</si>
  <si>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</si>
  <si>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</si>
  <si>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</si>
  <si>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</si>
  <si>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</si>
  <si>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</si>
  <si>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</si>
  <si>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</si>
  <si>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</si>
  <si>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</si>
  <si>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</si>
  <si>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</si>
  <si>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</si>
  <si>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</si>
  <si>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</si>
  <si>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</si>
  <si>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</si>
  <si>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</si>
  <si>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</si>
  <si>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</si>
  <si>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</si>
  <si>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</si>
  <si>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</si>
  <si>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</si>
  <si>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</si>
  <si>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</si>
  <si>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</si>
  <si>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</si>
  <si>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</si>
  <si>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</si>
  <si>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</si>
  <si>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</si>
  <si>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</si>
  <si>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</si>
  <si>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</si>
  <si>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</si>
  <si>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</si>
  <si>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</si>
  <si>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</si>
  <si>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</si>
  <si>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</si>
  <si>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</si>
  <si>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</si>
  <si>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</si>
  <si>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</si>
  <si>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</si>
  <si>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</si>
  <si>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</si>
  <si>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</si>
  <si>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</si>
  <si>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</si>
  <si>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</si>
  <si>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</si>
  <si>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</si>
  <si>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</si>
  <si>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</si>
  <si>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</si>
  <si>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</si>
  <si>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</si>
  <si>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</si>
  <si>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</si>
  <si>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</si>
  <si>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</si>
  <si>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</si>
  <si>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</si>
  <si>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</si>
  <si>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</si>
  <si>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</si>
  <si>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</si>
  <si>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</si>
  <si>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</si>
  <si>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</si>
  <si>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</si>
  <si>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</si>
  <si>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</si>
  <si>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</si>
  <si>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</si>
  <si>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</si>
  <si>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</si>
  <si>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</si>
  <si>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</si>
  <si>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</si>
  <si>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</si>
  <si>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</si>
  <si>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</si>
  <si>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</si>
  <si>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</si>
  <si>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</si>
  <si>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</si>
  <si>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</si>
  <si>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</si>
  <si>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</si>
  <si>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</si>
  <si>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</si>
  <si>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</si>
  <si>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</si>
  <si>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</si>
  <si>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</si>
  <si>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</si>
  <si>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</si>
  <si>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</si>
  <si>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</si>
  <si>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</si>
  <si>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</si>
  <si>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</si>
  <si>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</si>
  <si>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</si>
  <si>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</si>
  <si>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</si>
  <si>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</si>
  <si>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</si>
  <si>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</si>
  <si>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</si>
  <si>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</si>
  <si>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</si>
  <si>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</si>
  <si>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</si>
  <si>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</si>
  <si>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</si>
  <si>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</si>
  <si>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</si>
  <si>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</si>
  <si>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</si>
  <si>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</si>
  <si>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</si>
  <si>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</si>
  <si>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</si>
  <si>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</si>
  <si>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</si>
  <si>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</si>
  <si>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</si>
  <si>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</si>
  <si>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</si>
  <si>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</si>
  <si>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</si>
  <si>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</si>
  <si>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</si>
  <si>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</si>
  <si>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</si>
  <si>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</si>
  <si>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</si>
  <si>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</si>
  <si>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</si>
  <si>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</si>
  <si>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</si>
  <si>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</si>
  <si>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</si>
  <si>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</si>
  <si>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</si>
  <si>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</si>
  <si>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</si>
  <si>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</si>
  <si>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</si>
  <si>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</si>
  <si>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</si>
  <si>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</si>
  <si>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</si>
  <si>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</si>
  <si>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</si>
  <si>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</si>
  <si>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</si>
  <si>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</si>
  <si>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</si>
  <si>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</si>
  <si>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</si>
  <si>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</si>
  <si>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</si>
  <si>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</si>
  <si>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</si>
  <si>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</si>
  <si>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</si>
  <si>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</si>
  <si>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</si>
  <si>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</si>
  <si>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</si>
  <si>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</si>
  <si>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</si>
  <si>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</si>
  <si>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</si>
  <si>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</si>
  <si>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</si>
  <si>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</si>
  <si>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</si>
  <si>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</si>
  <si>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</si>
  <si>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</si>
  <si>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</si>
  <si>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</si>
  <si>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</si>
  <si>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</si>
  <si>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</si>
  <si>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</si>
  <si>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</si>
  <si>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</si>
  <si>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</si>
  <si>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</si>
  <si>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</si>
  <si>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</si>
  <si>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</si>
  <si>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</si>
  <si>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</si>
  <si>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</si>
  <si>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</si>
  <si>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</si>
  <si>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</si>
  <si>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</si>
  <si>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</si>
  <si>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</si>
  <si>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</si>
  <si>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</si>
  <si>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</si>
  <si>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</si>
  <si>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</si>
  <si>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</si>
  <si>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</si>
  <si>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</si>
  <si>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</si>
  <si>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</si>
  <si>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</si>
  <si>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</si>
  <si>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</si>
  <si>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</si>
  <si>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</si>
  <si>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</si>
  <si>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</si>
  <si>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</si>
  <si>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</si>
  <si>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</si>
  <si>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</si>
  <si>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</si>
  <si>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</si>
  <si>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</si>
  <si>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</si>
  <si>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</si>
  <si>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</si>
  <si>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</si>
  <si>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</si>
  <si>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</si>
  <si>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</si>
  <si>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</si>
  <si>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</si>
  <si>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</si>
  <si>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</si>
  <si>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</si>
  <si>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</si>
  <si>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</si>
  <si>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</si>
  <si>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</si>
  <si>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</si>
  <si>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</si>
  <si>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</si>
  <si>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</si>
  <si>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</si>
  <si>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</si>
  <si>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</si>
  <si>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</si>
  <si>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</si>
  <si>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</si>
  <si>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</si>
  <si>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</si>
  <si>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</si>
  <si>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</si>
  <si>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</si>
  <si>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</si>
  <si>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</si>
  <si>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</si>
  <si>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</si>
  <si>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</si>
  <si>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</si>
  <si>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</si>
  <si>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</si>
  <si>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</si>
  <si>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</si>
  <si>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</si>
  <si>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</si>
  <si>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</si>
  <si>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</si>
  <si>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</si>
  <si>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</si>
  <si>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</si>
  <si>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</si>
  <si>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</si>
  <si>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</si>
  <si>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</si>
  <si>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</si>
  <si>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</si>
  <si>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</si>
  <si>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</si>
  <si>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</si>
  <si>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</si>
  <si>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</si>
  <si>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</si>
  <si>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</si>
  <si>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</si>
  <si>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</si>
  <si>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</si>
  <si>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</si>
  <si>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</si>
  <si>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</si>
  <si>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</si>
  <si>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</si>
  <si>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</si>
  <si>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</si>
  <si>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</si>
  <si>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</si>
  <si>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</si>
  <si>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</si>
  <si>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</si>
  <si>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</si>
  <si>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</si>
  <si>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</si>
  <si>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</si>
  <si>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</si>
  <si>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</si>
  <si>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</si>
  <si>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</si>
  <si>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</si>
  <si>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</si>
  <si>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</si>
  <si>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</si>
  <si>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</si>
  <si>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</si>
  <si>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</si>
  <si>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</si>
  <si>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</si>
  <si>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</si>
  <si>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</si>
  <si>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</si>
  <si>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</si>
  <si>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</si>
  <si>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</si>
  <si>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</si>
  <si>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</si>
  <si>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</si>
  <si>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</si>
  <si>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</si>
  <si>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</si>
  <si>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</si>
  <si>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</si>
  <si>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</si>
  <si>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</si>
  <si>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</si>
  <si>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</si>
  <si>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</si>
  <si>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</si>
  <si>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</si>
  <si>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</si>
  <si>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</si>
  <si>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</si>
  <si>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</si>
  <si>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</si>
  <si>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</si>
  <si>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</si>
  <si>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</si>
  <si>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</si>
  <si>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</si>
  <si>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</si>
  <si>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</si>
  <si>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</si>
  <si>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</si>
  <si>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</si>
  <si>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</si>
  <si>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</si>
  <si>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</si>
  <si>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</si>
  <si>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</si>
  <si>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</si>
  <si>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</si>
  <si>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</si>
  <si>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</si>
  <si>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</si>
  <si>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</si>
  <si>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</si>
  <si>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</si>
  <si>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</si>
  <si>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</si>
  <si>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</si>
  <si>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</si>
  <si>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</si>
  <si>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</si>
  <si>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</si>
  <si>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</si>
  <si>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</si>
  <si>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</si>
  <si>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</si>
  <si>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</si>
  <si>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</si>
  <si>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</si>
  <si>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</si>
  <si>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</si>
  <si>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</si>
  <si>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</si>
  <si>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</si>
  <si>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</si>
  <si>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</si>
  <si>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</si>
  <si>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</si>
  <si>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</si>
  <si>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</si>
  <si>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</si>
  <si>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</si>
  <si>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</si>
  <si>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</si>
  <si>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</si>
  <si>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</si>
  <si>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</si>
  <si>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</si>
  <si>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</si>
  <si>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</si>
  <si>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</si>
  <si>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</si>
  <si>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</si>
  <si>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</si>
  <si>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</si>
  <si>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</si>
  <si>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</si>
  <si>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</si>
  <si>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</si>
  <si>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</si>
  <si>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</si>
  <si>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</si>
  <si>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</si>
  <si>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</si>
  <si>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</si>
  <si>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</si>
  <si>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</si>
  <si>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</si>
  <si>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</si>
  <si>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</si>
  <si>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</si>
  <si>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</si>
  <si>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</si>
  <si>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</si>
  <si>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</si>
  <si>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</si>
  <si>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</si>
  <si>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</si>
  <si>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</si>
  <si>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</si>
  <si>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</si>
  <si>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</si>
  <si>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</si>
  <si>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</si>
  <si>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</si>
  <si>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</si>
  <si>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</si>
  <si>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</si>
  <si>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</si>
  <si>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</si>
  <si>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</si>
  <si>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</si>
  <si>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</si>
  <si>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</si>
  <si>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</si>
  <si>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</si>
  <si>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</si>
  <si>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</si>
  <si>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</si>
  <si>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</si>
  <si>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</si>
  <si>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</si>
  <si>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</si>
  <si>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</si>
  <si>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</si>
  <si>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</si>
  <si>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</si>
  <si>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</si>
  <si>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</si>
  <si>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</si>
  <si>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</si>
  <si>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</si>
  <si>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</si>
  <si>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</si>
  <si>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</si>
  <si>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</si>
  <si>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</si>
  <si>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</si>
  <si>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</si>
  <si>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</si>
  <si>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</si>
  <si>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</si>
  <si>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</si>
  <si>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</si>
  <si>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</si>
  <si>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</si>
  <si>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</si>
  <si>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</si>
  <si>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</si>
  <si>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</si>
  <si>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</si>
  <si>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</si>
  <si>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</si>
  <si>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</si>
  <si>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</si>
  <si>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</si>
  <si>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</si>
  <si>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</si>
  <si>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</si>
  <si>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</si>
  <si>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</si>
  <si>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</si>
  <si>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</si>
  <si>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</si>
  <si>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</si>
  <si>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</si>
  <si>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</si>
  <si>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</si>
  <si>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</si>
  <si>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</si>
  <si>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</si>
  <si>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</si>
  <si>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</si>
  <si>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</si>
  <si>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</si>
  <si>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</si>
  <si>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</si>
  <si>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</si>
  <si>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</si>
  <si>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</si>
  <si>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</si>
  <si>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</si>
  <si>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</si>
  <si>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</si>
  <si>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</si>
  <si>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</si>
  <si>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</si>
  <si>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</si>
  <si>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</si>
  <si>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</si>
  <si>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</si>
  <si>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</si>
  <si>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</si>
  <si>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</si>
  <si>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</si>
  <si>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</si>
  <si>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</si>
  <si>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</si>
  <si>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</si>
  <si>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</si>
  <si>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</si>
  <si>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</si>
  <si>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</si>
  <si>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</si>
  <si>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</si>
  <si>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</si>
  <si>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</si>
  <si>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</si>
  <si>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</si>
  <si>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</si>
  <si>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</si>
  <si>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</si>
  <si>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</si>
  <si>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</si>
  <si>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</si>
  <si>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</si>
  <si>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</si>
  <si>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</si>
  <si>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</si>
  <si>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</si>
  <si>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</si>
  <si>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</si>
  <si>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</si>
  <si>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</si>
  <si>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</si>
  <si>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</si>
  <si>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</si>
  <si>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</si>
  <si>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</si>
  <si>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</si>
  <si>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</si>
  <si>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</si>
  <si>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</si>
  <si>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</si>
  <si>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</si>
  <si>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</si>
  <si>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</si>
  <si>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</si>
  <si>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</si>
  <si>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</si>
  <si>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</si>
  <si>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</si>
  <si>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</si>
  <si>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</si>
  <si>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</si>
  <si>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</si>
  <si>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</si>
  <si>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</si>
  <si>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</si>
  <si>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</si>
  <si>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</si>
  <si>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</si>
  <si>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</si>
  <si>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</si>
  <si>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</si>
  <si>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</si>
  <si>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</si>
  <si>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</si>
  <si>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</si>
  <si>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</si>
  <si>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</si>
  <si>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</si>
  <si>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</si>
  <si>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</si>
  <si>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</si>
  <si>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</si>
  <si>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</si>
  <si>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</si>
  <si>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</si>
  <si>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</si>
  <si>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</si>
  <si>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</si>
  <si>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</si>
  <si>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</si>
  <si>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</si>
  <si>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</si>
  <si>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</si>
  <si>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</si>
  <si>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</si>
  <si>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</si>
  <si>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</si>
  <si>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</si>
  <si>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</si>
  <si>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</si>
  <si>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</si>
  <si>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</si>
  <si>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</si>
  <si>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</si>
  <si>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</si>
  <si>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</si>
  <si>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</si>
  <si>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</si>
  <si>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</si>
  <si>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</si>
  <si>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</si>
  <si>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</si>
  <si>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</si>
  <si>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</si>
  <si>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</si>
  <si>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</si>
  <si>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</si>
  <si>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</si>
  <si>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</si>
  <si>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</si>
  <si>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</si>
  <si>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</si>
  <si>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</si>
  <si>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</si>
  <si>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</si>
  <si>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</si>
  <si>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</si>
  <si>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</si>
  <si>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</si>
  <si>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</si>
  <si>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</si>
  <si>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</si>
  <si>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</si>
  <si>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</si>
  <si>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</si>
  <si>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</si>
  <si>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</si>
  <si>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</si>
  <si>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</si>
  <si>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</si>
  <si>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</si>
  <si>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</si>
  <si>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</si>
  <si>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</si>
  <si>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</si>
  <si>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</si>
  <si>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</si>
  <si>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</si>
  <si>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</si>
  <si>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</si>
  <si>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</si>
  <si>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</si>
  <si>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</si>
  <si>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</si>
  <si>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</si>
  <si>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</si>
  <si>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</si>
  <si>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</si>
  <si>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</si>
  <si>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</si>
  <si>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</si>
  <si>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</si>
  <si>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</si>
  <si>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</si>
  <si>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</si>
  <si>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</si>
  <si>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</si>
  <si>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</si>
  <si>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</si>
  <si>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</si>
  <si>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</si>
  <si>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</si>
  <si>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</si>
  <si>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</si>
  <si>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</si>
  <si>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</si>
  <si>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</si>
  <si>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</si>
  <si>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</si>
  <si>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</si>
  <si>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</si>
  <si>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</si>
  <si>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</si>
  <si>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</si>
  <si>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</si>
  <si>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</si>
  <si>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</si>
  <si>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</si>
  <si>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</si>
  <si>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</si>
  <si>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</si>
  <si>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</si>
  <si>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</si>
  <si>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</si>
  <si>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</si>
  <si>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</si>
  <si>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</si>
  <si>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</si>
  <si>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</si>
  <si>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</si>
  <si>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</si>
  <si>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</si>
  <si>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</si>
  <si>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</si>
  <si>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</si>
  <si>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</si>
  <si>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</si>
  <si>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</si>
  <si>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</si>
  <si>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</si>
  <si>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</si>
  <si>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</si>
  <si>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</si>
  <si>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</si>
  <si>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</si>
  <si>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</si>
  <si>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</si>
  <si>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</si>
  <si>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</si>
  <si>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</si>
  <si>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</si>
  <si>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</si>
  <si>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</si>
  <si>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</si>
  <si>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</si>
  <si>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</si>
  <si>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</si>
  <si>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</si>
  <si>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</si>
  <si>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</si>
  <si>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</si>
  <si>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</si>
  <si>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</si>
  <si>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</si>
  <si>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</si>
  <si>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</si>
  <si>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</si>
  <si>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</si>
  <si>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</si>
  <si>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</si>
  <si>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</si>
  <si>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</si>
  <si>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</si>
  <si>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</si>
  <si>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</si>
  <si>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</si>
  <si>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</si>
  <si>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</si>
  <si>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</si>
  <si>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</si>
  <si>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</si>
  <si>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</si>
  <si>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</si>
  <si>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</si>
  <si>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</si>
  <si>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</si>
  <si>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</si>
  <si>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</si>
  <si>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</si>
  <si>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</si>
  <si>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</si>
  <si>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</si>
  <si>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</si>
  <si>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</si>
  <si>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</si>
  <si>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</si>
  <si>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</si>
  <si>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</si>
  <si>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</si>
  <si>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</si>
  <si>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</si>
  <si>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</si>
  <si>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</si>
  <si>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</si>
  <si>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</si>
  <si>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</si>
  <si>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</si>
  <si>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</si>
  <si>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</si>
  <si>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</si>
  <si>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</si>
  <si>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</si>
  <si>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</si>
  <si>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</si>
  <si>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</si>
  <si>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</si>
  <si>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</si>
  <si>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</si>
  <si>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</si>
  <si>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</si>
  <si>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</si>
  <si>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</si>
  <si>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</si>
  <si>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</si>
  <si>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</si>
  <si>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</si>
  <si>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</si>
  <si>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</si>
  <si>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</si>
  <si>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</si>
  <si>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</si>
  <si>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</si>
  <si>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</si>
  <si>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</si>
  <si>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</si>
  <si>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</si>
  <si>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</si>
  <si>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</si>
  <si>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</si>
  <si>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</si>
  <si>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</si>
  <si>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</si>
  <si>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</si>
  <si>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</si>
  <si>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</si>
  <si>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</si>
  <si>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</si>
  <si>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</si>
  <si>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</si>
  <si>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</si>
  <si>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</si>
  <si>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</si>
  <si>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</si>
  <si>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</si>
  <si>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</si>
  <si>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</si>
  <si>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</si>
  <si>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</si>
  <si>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</si>
  <si>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</si>
  <si>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</si>
  <si>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</si>
  <si>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</si>
  <si>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</si>
  <si>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</si>
  <si>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</si>
  <si>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</si>
  <si>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</si>
  <si>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</si>
  <si>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</si>
  <si>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</si>
  <si>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</si>
  <si>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</si>
  <si>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</si>
  <si>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</si>
  <si>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</si>
  <si>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</si>
  <si>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</si>
  <si>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</si>
  <si>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</si>
  <si>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</si>
  <si>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</si>
  <si>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</si>
  <si>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</si>
  <si>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</si>
  <si>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</si>
  <si>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</si>
  <si>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</si>
  <si>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</si>
  <si>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</si>
  <si>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</si>
  <si>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</si>
  <si>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</si>
  <si>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</si>
  <si>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</si>
  <si>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</si>
  <si>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</si>
  <si>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</si>
  <si>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</si>
  <si>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</si>
  <si>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</si>
  <si>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</si>
  <si>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</si>
  <si>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</si>
  <si>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</si>
  <si>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</si>
  <si>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</si>
  <si>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</si>
  <si>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</si>
  <si>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</si>
  <si>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</si>
  <si>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</si>
  <si>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</si>
  <si>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</si>
  <si>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</si>
  <si>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</si>
  <si>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</si>
  <si>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</si>
  <si>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</si>
  <si>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</si>
  <si>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</si>
  <si>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</si>
  <si>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</si>
  <si>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</si>
  <si>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</si>
  <si>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</si>
  <si>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</si>
  <si>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</si>
  <si>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</si>
  <si>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</si>
  <si>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</si>
  <si>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</si>
  <si>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</si>
  <si>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</si>
  <si>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</si>
  <si>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</si>
  <si>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</si>
  <si>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</si>
  <si>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</si>
  <si>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</si>
  <si>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</si>
  <si>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</si>
  <si>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</si>
  <si>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</si>
  <si>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</si>
  <si>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</si>
  <si>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</si>
  <si>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</si>
  <si>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</si>
  <si>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</si>
  <si>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</si>
  <si>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</si>
  <si>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</si>
  <si>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</si>
  <si>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</si>
  <si>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</si>
  <si>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</si>
  <si>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</si>
  <si>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</si>
  <si>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</si>
  <si>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</si>
  <si>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</si>
  <si>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</si>
  <si>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</si>
  <si>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</si>
  <si>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</si>
  <si>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</si>
  <si>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</si>
  <si>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</si>
  <si>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</si>
  <si>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</si>
  <si>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</si>
  <si>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</si>
  <si>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</si>
  <si>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</si>
  <si>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</si>
  <si>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</si>
  <si>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</si>
  <si>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</si>
  <si>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</si>
  <si>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</si>
  <si>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</si>
  <si>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</si>
  <si>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</si>
  <si>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</si>
  <si>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</si>
  <si>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</si>
  <si>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</si>
  <si>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</si>
  <si>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</si>
  <si>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</si>
  <si>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</si>
  <si>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</si>
  <si>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</si>
  <si>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</si>
  <si>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</si>
  <si>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</si>
  <si>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</si>
  <si>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</si>
  <si>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</si>
  <si>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</si>
  <si>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</si>
  <si>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</si>
  <si>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</si>
  <si>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</si>
  <si>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</si>
  <si>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</si>
  <si>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</si>
  <si>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</si>
  <si>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</si>
  <si>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</si>
  <si>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</si>
  <si>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</si>
  <si>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</si>
  <si>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</si>
  <si>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</si>
  <si>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</si>
  <si>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</si>
  <si>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</si>
  <si>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</si>
  <si>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</si>
  <si>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</si>
  <si>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</si>
  <si>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</si>
  <si>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</si>
  <si>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</si>
  <si>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</si>
  <si>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</si>
  <si>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</si>
  <si>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</si>
  <si>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</si>
  <si>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</si>
  <si>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</si>
  <si>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</si>
  <si>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</si>
  <si>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</si>
  <si>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</si>
  <si>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</si>
  <si>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</si>
  <si>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</si>
  <si>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</si>
  <si>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</si>
  <si>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</si>
  <si>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</si>
  <si>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</si>
  <si>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</si>
  <si>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</si>
  <si>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</si>
  <si>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</si>
  <si>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</si>
  <si>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</si>
  <si>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</si>
  <si>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</si>
  <si>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</si>
  <si>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</si>
  <si>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</si>
  <si>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</si>
  <si>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</si>
  <si>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</si>
  <si>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</si>
  <si>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</si>
  <si>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</si>
  <si>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</si>
  <si>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</si>
  <si>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</si>
  <si>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</si>
  <si>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</si>
  <si>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</si>
  <si>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</si>
  <si>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</si>
  <si>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</si>
  <si>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</si>
  <si>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</si>
  <si>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</si>
  <si>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</si>
  <si>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</si>
  <si>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</si>
  <si>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</si>
  <si>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</si>
  <si>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</si>
  <si>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</si>
  <si>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</si>
  <si>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</si>
  <si>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</si>
  <si>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</si>
  <si>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</si>
  <si>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</si>
  <si>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</si>
  <si>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</si>
  <si>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</si>
  <si>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</si>
  <si>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</si>
  <si>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</si>
  <si>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</si>
  <si>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</si>
  <si>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</si>
  <si>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</si>
  <si>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</si>
  <si>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</si>
  <si>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</si>
  <si>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</si>
  <si>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</si>
  <si>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</si>
  <si>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</si>
  <si>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</si>
  <si>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</si>
  <si>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</si>
  <si>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</si>
  <si>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</si>
  <si>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</si>
  <si>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</si>
  <si>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</si>
  <si>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</si>
  <si>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</si>
  <si>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</si>
  <si>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</si>
  <si>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</si>
  <si>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</si>
  <si>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</si>
  <si>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</si>
  <si>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</si>
  <si>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</si>
  <si>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</si>
  <si>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</si>
  <si>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</si>
  <si>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</si>
  <si>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</si>
  <si>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</si>
  <si>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</si>
  <si>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</si>
  <si>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</si>
  <si>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</si>
  <si>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</si>
  <si>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</si>
  <si>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</si>
  <si>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</si>
  <si>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</si>
  <si>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</si>
  <si>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</si>
  <si>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</si>
  <si>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</si>
  <si>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</si>
  <si>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</si>
  <si>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</si>
  <si>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</si>
  <si>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</si>
  <si>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</si>
  <si>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</si>
  <si>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</si>
  <si>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</si>
  <si>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</si>
  <si>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</si>
  <si>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</si>
  <si>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</si>
  <si>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</si>
  <si>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</si>
  <si>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</si>
  <si>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</si>
  <si>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</si>
  <si>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</si>
  <si>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</si>
  <si>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</si>
  <si>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</si>
  <si>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</si>
  <si>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</si>
  <si>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</si>
  <si>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</si>
  <si>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</si>
  <si>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</si>
  <si>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</si>
  <si>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</si>
  <si>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</si>
  <si>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</si>
  <si>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</si>
  <si>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</si>
  <si>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</si>
  <si>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</si>
  <si>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</si>
  <si>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</si>
  <si>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</si>
  <si>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</si>
  <si>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</si>
  <si>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</si>
  <si>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</si>
  <si>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</si>
  <si>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</si>
  <si>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</si>
  <si>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</si>
  <si>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</si>
  <si>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</si>
  <si>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</si>
  <si>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</si>
  <si>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</si>
  <si>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</si>
  <si>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</si>
  <si>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</si>
  <si>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</si>
  <si>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</si>
  <si>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</si>
  <si>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</si>
  <si>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</si>
  <si>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</si>
  <si>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</si>
  <si>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</si>
  <si>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</si>
  <si>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</si>
  <si>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</si>
  <si>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</si>
  <si>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</si>
  <si>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</si>
  <si>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</si>
  <si>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</si>
  <si>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</si>
  <si>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</si>
  <si>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</si>
  <si>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</si>
  <si>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</si>
  <si>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</si>
  <si>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</si>
  <si>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</si>
  <si>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</si>
  <si>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</si>
  <si>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</si>
  <si>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</si>
  <si>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</si>
  <si>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</si>
  <si>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</si>
  <si>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</si>
  <si>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</si>
  <si>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</si>
  <si>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</si>
  <si>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</si>
  <si>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</si>
  <si>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</si>
  <si>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</si>
  <si>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</si>
  <si>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</si>
  <si>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</si>
  <si>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</si>
  <si>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</si>
  <si>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</si>
  <si>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</si>
  <si>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</si>
  <si>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</si>
  <si>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</si>
  <si>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</si>
  <si>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</si>
  <si>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</si>
  <si>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</si>
  <si>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</si>
  <si>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</si>
  <si>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</si>
  <si>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</si>
  <si>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</si>
  <si>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</si>
  <si>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</si>
  <si>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</si>
  <si>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</si>
  <si>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</si>
  <si>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</si>
  <si>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</si>
  <si>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</si>
  <si>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</si>
  <si>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</si>
  <si>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</si>
  <si>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</si>
  <si>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</si>
  <si>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</si>
  <si>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</si>
  <si>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</si>
  <si>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</si>
  <si>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</si>
  <si>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</si>
  <si>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</si>
  <si>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</si>
  <si>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</si>
  <si>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</si>
  <si>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</si>
  <si>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</si>
  <si>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</si>
  <si>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</si>
  <si>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</si>
  <si>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</si>
  <si>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</si>
  <si>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</si>
  <si>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</si>
  <si>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</si>
  <si>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</si>
  <si>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</si>
  <si>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</si>
  <si>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</si>
  <si>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</si>
  <si>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</si>
  <si>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</si>
  <si>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</si>
  <si>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</si>
  <si>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</si>
  <si>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</si>
  <si>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</si>
  <si>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</si>
  <si>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</si>
  <si>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</si>
  <si>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</si>
  <si>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</si>
  <si>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</si>
  <si>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</si>
  <si>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</si>
  <si>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</si>
  <si>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</si>
  <si>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</si>
  <si>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</si>
  <si>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</si>
  <si>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</si>
  <si>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</si>
  <si>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</si>
  <si>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</si>
  <si>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</si>
  <si>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</si>
  <si>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</si>
  <si>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</si>
  <si>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</si>
  <si>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</si>
  <si>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</si>
  <si>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</si>
  <si>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</si>
  <si>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</si>
  <si>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</si>
  <si>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</si>
  <si>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</si>
  <si>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</si>
  <si>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</si>
  <si>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</si>
  <si>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</si>
  <si>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</si>
  <si>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</si>
  <si>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</si>
  <si>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</si>
  <si>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</si>
  <si>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</si>
  <si>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</si>
  <si>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</si>
  <si>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</si>
  <si>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</si>
  <si>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</si>
  <si>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</si>
  <si>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</si>
  <si>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</si>
  <si>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</si>
  <si>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</si>
  <si>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</si>
  <si>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</si>
  <si>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</si>
  <si>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</si>
  <si>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</si>
  <si>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</si>
  <si>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</si>
  <si>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</si>
  <si>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</si>
  <si>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</si>
  <si>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</si>
  <si>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</si>
  <si>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</si>
  <si>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</si>
  <si>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</si>
  <si>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</si>
  <si>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</si>
  <si>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</si>
  <si>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</si>
  <si>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</si>
  <si>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</si>
  <si>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</si>
  <si>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</si>
  <si>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</si>
  <si>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</si>
  <si>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</si>
  <si>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</si>
  <si>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</si>
  <si>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</si>
  <si>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</si>
  <si>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</si>
  <si>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</si>
  <si>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</si>
  <si>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</si>
  <si>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</si>
  <si>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</si>
  <si>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</si>
  <si>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</si>
  <si>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</si>
  <si>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</si>
  <si>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</si>
  <si>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</si>
  <si>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</si>
  <si>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</si>
  <si>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</si>
  <si>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</si>
  <si>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</si>
  <si>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</si>
  <si>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</si>
  <si>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</si>
  <si>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</si>
  <si>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</si>
  <si>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</si>
  <si>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</si>
  <si>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</si>
  <si>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</si>
  <si>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</si>
  <si>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</si>
  <si>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</si>
  <si>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</si>
  <si>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</si>
  <si>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</si>
  <si>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</si>
  <si>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</si>
  <si>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</si>
  <si>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</si>
  <si>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</si>
  <si>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</si>
  <si>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</si>
  <si>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</si>
  <si>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</si>
  <si>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</si>
  <si>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</si>
  <si>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</si>
  <si>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</si>
  <si>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</si>
  <si>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</si>
  <si>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</si>
  <si>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</si>
  <si>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</si>
  <si>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</si>
  <si>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</si>
  <si>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</si>
  <si>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</si>
  <si>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</si>
  <si>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</si>
  <si>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</si>
  <si>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</si>
  <si>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</si>
  <si>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</si>
  <si>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</si>
  <si>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</si>
  <si>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</si>
  <si>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</si>
  <si>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</si>
  <si>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</si>
  <si>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</si>
  <si>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</si>
  <si>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</si>
  <si>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</si>
  <si>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</si>
  <si>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</si>
  <si>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</si>
  <si>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</si>
  <si>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</si>
  <si>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</si>
  <si>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</si>
  <si>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</si>
  <si>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</si>
  <si>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</si>
  <si>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</si>
  <si>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</si>
  <si>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</si>
  <si>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</si>
  <si>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</si>
  <si>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</si>
  <si>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</si>
  <si>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</si>
  <si>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</si>
  <si>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</si>
  <si>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</si>
  <si>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</si>
  <si>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</si>
  <si>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</si>
  <si>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</si>
  <si>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</si>
  <si>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</si>
  <si>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</si>
  <si>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</si>
  <si>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</si>
  <si>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</si>
  <si>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</si>
  <si>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</si>
  <si>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</si>
  <si>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</si>
  <si>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</si>
  <si>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</si>
  <si>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</si>
  <si>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</si>
  <si>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</si>
  <si>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</si>
  <si>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</si>
  <si>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</si>
  <si>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</si>
  <si>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</si>
  <si>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</si>
  <si>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</si>
  <si>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</si>
  <si>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</si>
  <si>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</si>
  <si>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</si>
  <si>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</si>
  <si>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</si>
  <si>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</si>
  <si>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</si>
  <si>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</si>
  <si>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</si>
  <si>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</si>
  <si>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</si>
  <si>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</si>
  <si>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</si>
  <si>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</si>
  <si>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</si>
  <si>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</si>
  <si>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</si>
  <si>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</si>
  <si>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</si>
  <si>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</si>
  <si>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</si>
  <si>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</si>
  <si>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</si>
  <si>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</si>
  <si>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</si>
  <si>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</si>
  <si>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</si>
  <si>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</si>
  <si>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</si>
  <si>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</si>
  <si>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</si>
  <si>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</si>
  <si>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</si>
  <si>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</si>
  <si>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</si>
  <si>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</si>
  <si>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</si>
  <si>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</si>
  <si>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</si>
  <si>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</si>
  <si>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</si>
  <si>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</si>
  <si>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</si>
  <si>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</si>
  <si>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</si>
  <si>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</si>
  <si>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</si>
  <si>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</si>
  <si>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</si>
  <si>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</si>
  <si>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</si>
  <si>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</si>
  <si>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</si>
  <si>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</si>
  <si>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</si>
  <si>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</si>
  <si>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</si>
  <si>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</si>
  <si>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</si>
  <si>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</si>
  <si>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</si>
  <si>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</si>
  <si>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</si>
  <si>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</si>
  <si>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</si>
  <si>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</si>
  <si>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</si>
  <si>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</si>
  <si>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</si>
  <si>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</si>
  <si>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</si>
  <si>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</si>
  <si>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</si>
  <si>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</si>
  <si>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</si>
  <si>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</si>
  <si>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</si>
  <si>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</si>
  <si>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</si>
  <si>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</si>
  <si>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</si>
  <si>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</si>
  <si>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</si>
  <si>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</si>
  <si>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</si>
  <si>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</si>
  <si>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</si>
  <si>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</si>
  <si>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</si>
  <si>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</si>
  <si>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</si>
  <si>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</si>
  <si>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</si>
  <si>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</si>
  <si>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</si>
  <si>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</si>
  <si>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</si>
  <si>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</si>
  <si>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</si>
  <si>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</si>
  <si>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</si>
  <si>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</si>
  <si>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</si>
  <si>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</si>
  <si>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</si>
  <si>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</si>
  <si>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</si>
  <si>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</si>
  <si>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</si>
  <si>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</si>
  <si>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</si>
  <si>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</si>
  <si>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</si>
  <si>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</si>
  <si>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</si>
  <si>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</si>
  <si>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</si>
  <si>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</si>
  <si>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</si>
  <si>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</si>
  <si>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</si>
  <si>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</si>
  <si>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</si>
  <si>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</si>
  <si>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</si>
  <si>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</si>
  <si>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</si>
  <si>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</si>
  <si>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</si>
  <si>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</si>
  <si>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</si>
  <si>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</si>
  <si>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</si>
  <si>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</si>
  <si>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</si>
  <si>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</si>
  <si>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</si>
  <si>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</si>
  <si>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</si>
  <si>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</si>
  <si>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</si>
  <si>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</si>
  <si>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</si>
  <si>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</si>
  <si>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</si>
  <si>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</si>
  <si>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</si>
  <si>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</si>
  <si>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</si>
  <si>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</si>
  <si>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</si>
  <si>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</si>
  <si>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</si>
  <si>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</si>
  <si>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</si>
  <si>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</si>
  <si>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</si>
  <si>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</si>
  <si>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</si>
  <si>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</si>
  <si>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</si>
  <si>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</si>
  <si>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</si>
  <si>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</si>
  <si>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</si>
  <si>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</si>
  <si>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</si>
  <si>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</si>
  <si>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</si>
  <si>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</si>
  <si>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</si>
  <si>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</si>
  <si>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</si>
  <si>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</si>
  <si>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</si>
  <si>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</si>
  <si>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</si>
  <si>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</si>
  <si>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</si>
  <si>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</si>
  <si>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</si>
  <si>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</si>
  <si>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</si>
  <si>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</si>
  <si>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</si>
  <si>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</si>
  <si>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</si>
  <si>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</si>
  <si>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</si>
  <si>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</si>
  <si>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</si>
  <si>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</si>
  <si>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</si>
  <si>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</si>
  <si>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</si>
  <si>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</si>
  <si>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</si>
  <si>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</si>
  <si>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</si>
  <si>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</si>
  <si>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</si>
  <si>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</si>
  <si>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</si>
  <si>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</si>
  <si>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</si>
  <si>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</si>
  <si>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</si>
  <si>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</si>
  <si>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</si>
  <si>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</si>
  <si>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</si>
  <si>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</si>
  <si>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</si>
  <si>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</si>
  <si>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</si>
  <si>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</si>
  <si>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</si>
  <si>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</si>
  <si>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</si>
  <si>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</si>
  <si>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</si>
  <si>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</si>
  <si>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</si>
  <si>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</si>
  <si>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</si>
  <si>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</si>
  <si>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</si>
  <si>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</si>
  <si>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</si>
  <si>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</si>
  <si>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</si>
  <si>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</si>
  <si>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</si>
  <si>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</si>
  <si>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</si>
  <si>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</si>
  <si>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</si>
  <si>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</si>
  <si>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</si>
  <si>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</si>
  <si>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</si>
  <si>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</si>
  <si>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</si>
  <si>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</si>
  <si>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</si>
  <si>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</si>
  <si>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</si>
  <si>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</si>
  <si>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</si>
  <si>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</si>
  <si>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</si>
  <si>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</si>
  <si>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</si>
  <si>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</si>
  <si>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</si>
  <si>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</si>
  <si>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</si>
  <si>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</si>
  <si>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</si>
  <si>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</si>
  <si>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</si>
  <si>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</si>
  <si>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</si>
  <si>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</si>
  <si>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</si>
  <si>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</si>
  <si>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</si>
  <si>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</si>
  <si>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</si>
  <si>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</si>
  <si>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</si>
  <si>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</si>
  <si>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</si>
  <si>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</si>
  <si>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</si>
  <si>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</si>
  <si>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</si>
  <si>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</si>
  <si>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</si>
  <si>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</si>
  <si>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</si>
  <si>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</si>
  <si>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</si>
  <si>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</si>
  <si>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</si>
  <si>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</si>
  <si>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</si>
  <si>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</si>
  <si>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</si>
  <si>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</si>
  <si>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</si>
  <si>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</si>
  <si>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</si>
  <si>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</si>
  <si>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</si>
  <si>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</si>
  <si>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</si>
  <si>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</si>
  <si>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</si>
  <si>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</si>
  <si>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</si>
  <si>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</si>
  <si>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</si>
  <si>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</si>
  <si>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</si>
  <si>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</si>
  <si>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</si>
  <si>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</si>
  <si>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</si>
  <si>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</si>
  <si>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</si>
  <si>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</si>
  <si>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</si>
  <si>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</si>
  <si>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</si>
  <si>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</si>
  <si>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</si>
  <si>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</si>
  <si>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</si>
  <si>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</si>
  <si>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</si>
  <si>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</si>
  <si>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</si>
  <si>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</si>
  <si>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</si>
  <si>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</si>
  <si>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</si>
  <si>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</si>
  <si>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</si>
  <si>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</si>
  <si>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</si>
  <si>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</si>
  <si>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</si>
  <si>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</si>
  <si>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</si>
  <si>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</si>
  <si>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</si>
  <si>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</si>
  <si>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</si>
  <si>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</si>
  <si>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</si>
  <si>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</si>
  <si>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</si>
  <si>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</si>
  <si>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</si>
  <si>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</si>
  <si>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</si>
  <si>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</si>
  <si>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</si>
  <si>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</si>
  <si>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</si>
  <si>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</si>
  <si>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</si>
  <si>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</si>
  <si>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</si>
  <si>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</si>
  <si>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</si>
  <si>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</si>
  <si>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</si>
  <si>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</si>
  <si>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</si>
  <si>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</si>
  <si>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</si>
  <si>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</si>
  <si>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</si>
  <si>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</si>
  <si>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</si>
  <si>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</si>
  <si>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</si>
  <si>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</si>
  <si>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</si>
  <si>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</si>
  <si>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</si>
  <si>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</si>
  <si>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</si>
  <si>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</si>
  <si>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</si>
  <si>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</si>
  <si>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</si>
  <si>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</si>
  <si>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</si>
  <si>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</si>
  <si>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</si>
  <si>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</si>
  <si>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</si>
  <si>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</si>
  <si>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</si>
  <si>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</si>
  <si>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</si>
  <si>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</si>
  <si>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</si>
  <si>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</si>
  <si>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</si>
  <si>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</si>
  <si>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</si>
  <si>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</si>
  <si>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</si>
  <si>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</si>
  <si>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</si>
  <si>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</si>
  <si>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</si>
  <si>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</si>
  <si>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</si>
  <si>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</si>
  <si>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</si>
  <si>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</si>
  <si>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</si>
  <si>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</si>
  <si>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</si>
  <si>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</si>
  <si>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</si>
  <si>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</si>
  <si>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</si>
  <si>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</si>
  <si>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</si>
  <si>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</si>
  <si>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</si>
  <si>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</si>
  <si>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</si>
  <si>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</si>
  <si>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</si>
  <si>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</si>
  <si>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</si>
  <si>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</si>
  <si>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</si>
  <si>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</si>
  <si>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</si>
  <si>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</si>
  <si>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</si>
  <si>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</si>
  <si>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</si>
  <si>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</si>
  <si>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</si>
  <si>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</si>
  <si>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</si>
  <si>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</si>
  <si>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</si>
  <si>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</si>
  <si>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</si>
  <si>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</si>
  <si>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</si>
  <si>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</si>
  <si>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</si>
  <si>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</si>
  <si>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</si>
  <si>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</si>
  <si>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</si>
  <si>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</si>
  <si>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</si>
  <si>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</si>
  <si>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</si>
  <si>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</si>
  <si>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</si>
  <si>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</si>
  <si>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</si>
  <si>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</si>
  <si>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</si>
  <si>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</si>
  <si>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</si>
  <si>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</si>
  <si>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</si>
  <si>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</si>
  <si>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</si>
  <si>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</si>
  <si>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</si>
  <si>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</si>
  <si>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</si>
  <si>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</si>
  <si>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</si>
  <si>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</si>
  <si>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</si>
  <si>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</si>
  <si>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</si>
  <si>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</si>
  <si>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</si>
  <si>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</si>
  <si>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</si>
  <si>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</si>
  <si>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</si>
  <si>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</si>
  <si>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</si>
  <si>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</si>
  <si>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</si>
  <si>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</si>
  <si>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</si>
  <si>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</si>
  <si>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</si>
  <si>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</si>
  <si>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</si>
  <si>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</si>
  <si>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</si>
  <si>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</si>
  <si>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</si>
  <si>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</si>
  <si>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</si>
  <si>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</si>
  <si>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</si>
  <si>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</si>
  <si>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</si>
  <si>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</si>
  <si>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</si>
  <si>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</si>
  <si>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</si>
  <si>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</si>
  <si>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</si>
  <si>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</si>
  <si>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</si>
  <si>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</si>
  <si>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</si>
  <si>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</si>
  <si>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</si>
  <si>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</si>
  <si>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</si>
  <si>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</si>
  <si>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</si>
  <si>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</si>
  <si>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</si>
  <si>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</si>
  <si>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</si>
  <si>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</si>
  <si>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</si>
  <si>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</si>
  <si>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</si>
  <si>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</si>
  <si>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</si>
  <si>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</si>
  <si>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</si>
  <si>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</si>
  <si>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</si>
  <si>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</si>
  <si>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</si>
  <si>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</si>
  <si>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</si>
  <si>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</si>
  <si>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</si>
  <si>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</si>
  <si>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</si>
  <si>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</si>
  <si>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</si>
  <si>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</si>
  <si>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</si>
  <si>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</si>
  <si>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</si>
  <si>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</si>
  <si>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</si>
  <si>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</si>
  <si>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</si>
  <si>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</si>
  <si>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</si>
  <si>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</si>
  <si>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</si>
  <si>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</si>
  <si>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</si>
  <si>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</si>
  <si>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</si>
  <si>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</si>
  <si>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</si>
  <si>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</si>
  <si>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</si>
  <si>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</si>
  <si>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</si>
  <si>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</si>
  <si>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</si>
  <si>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</si>
  <si>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</si>
  <si>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</si>
  <si>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</si>
  <si>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</si>
  <si>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</si>
  <si>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</si>
  <si>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</si>
  <si>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</si>
  <si>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</si>
  <si>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</si>
  <si>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</si>
  <si>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</si>
  <si>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</si>
  <si>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</si>
  <si>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</si>
  <si>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</si>
  <si>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</si>
  <si>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</si>
  <si>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</si>
  <si>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</si>
  <si>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</si>
  <si>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</si>
  <si>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</si>
  <si>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</si>
  <si>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</si>
  <si>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</si>
  <si>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</si>
  <si>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</si>
  <si>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</si>
  <si>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</si>
  <si>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</si>
  <si>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</si>
  <si>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</si>
  <si>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</si>
  <si>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</si>
  <si>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</si>
  <si>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</si>
  <si>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</si>
  <si>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</si>
  <si>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</si>
  <si>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</si>
  <si>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</si>
  <si>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</si>
  <si>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</si>
  <si>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</si>
  <si>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</si>
  <si>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</si>
  <si>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</si>
  <si>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</si>
  <si>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</si>
  <si>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</si>
  <si>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</si>
  <si>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</si>
  <si>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</si>
  <si>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</si>
  <si>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</si>
  <si>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</si>
  <si>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</si>
  <si>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</si>
  <si>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</si>
  <si>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</si>
  <si>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</si>
  <si>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</si>
  <si>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</si>
  <si>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</si>
  <si>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</si>
  <si>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</si>
  <si>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</si>
  <si>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</si>
  <si>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</si>
  <si>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</si>
  <si>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</si>
  <si>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</si>
  <si>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</si>
  <si>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</si>
  <si>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</si>
  <si>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</si>
  <si>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</si>
  <si>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</si>
  <si>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</si>
  <si>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</si>
  <si>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</si>
  <si>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</si>
  <si>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</si>
  <si>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</si>
  <si>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</si>
  <si>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</si>
  <si>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</si>
  <si>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</si>
  <si>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</si>
  <si>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</si>
  <si>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</si>
  <si>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</si>
  <si>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</si>
  <si>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</si>
  <si>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</si>
  <si>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</si>
  <si>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</si>
  <si>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</si>
  <si>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</si>
  <si>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</si>
  <si>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</si>
  <si>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</si>
  <si>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</si>
  <si>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</si>
  <si>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</si>
  <si>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</si>
  <si>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</si>
  <si>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</si>
  <si>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</si>
  <si>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</si>
  <si>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</si>
  <si>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</si>
  <si>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</si>
  <si>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</si>
  <si>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</si>
  <si>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</si>
  <si>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</si>
  <si>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</si>
  <si>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</si>
  <si>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</si>
  <si>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</si>
  <si>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</si>
  <si>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</si>
  <si>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</si>
  <si>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</si>
  <si>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</si>
  <si>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</si>
  <si>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</si>
  <si>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</si>
  <si>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</si>
  <si>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</si>
  <si>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</si>
  <si>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</si>
  <si>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</si>
  <si>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</si>
  <si>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</si>
  <si>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</si>
  <si>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</si>
  <si>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</si>
  <si>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</si>
  <si>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</si>
  <si>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</si>
  <si>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</si>
  <si>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</si>
  <si>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</si>
  <si>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</si>
  <si>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</si>
  <si>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</si>
  <si>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</si>
  <si>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</si>
  <si>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</si>
  <si>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</si>
  <si>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</si>
  <si>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</si>
  <si>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</si>
  <si>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</si>
  <si>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</si>
  <si>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</si>
  <si>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</si>
  <si>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</si>
  <si>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</si>
  <si>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</si>
  <si>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</si>
  <si>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</si>
  <si>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</si>
  <si>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</si>
  <si>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</si>
  <si>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</si>
  <si>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</si>
  <si>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</si>
  <si>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</si>
  <si>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</si>
  <si>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</si>
  <si>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</si>
  <si>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</si>
  <si>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</si>
  <si>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</si>
  <si>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</si>
  <si>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</si>
  <si>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</si>
  <si>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</si>
  <si>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</si>
  <si>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</si>
  <si>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</si>
  <si>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</si>
  <si>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</si>
  <si>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</si>
  <si>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</si>
  <si>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</si>
  <si>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</si>
  <si>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</si>
  <si>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</si>
  <si>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</si>
  <si>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</si>
  <si>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</si>
  <si>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</si>
  <si>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</si>
  <si>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</si>
  <si>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</si>
  <si>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</si>
  <si>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</si>
  <si>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</si>
  <si>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</si>
  <si>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</si>
  <si>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</si>
  <si>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</si>
  <si>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</si>
  <si>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</si>
  <si>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</si>
  <si>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</si>
  <si>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</si>
  <si>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</si>
  <si>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</si>
  <si>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</si>
  <si>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</si>
  <si>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</si>
  <si>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</si>
  <si>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</si>
  <si>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</si>
  <si>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</si>
  <si>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</si>
  <si>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</si>
  <si>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</si>
  <si>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</si>
  <si>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</si>
  <si>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</si>
  <si>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</si>
  <si>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</si>
  <si>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</si>
  <si>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</si>
  <si>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</si>
  <si>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</si>
  <si>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</si>
  <si>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</si>
  <si>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</si>
  <si>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</si>
  <si>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</si>
  <si>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</si>
  <si>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</si>
  <si>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</si>
  <si>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</si>
  <si>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</si>
  <si>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</si>
  <si>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</si>
  <si>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</si>
  <si>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</si>
  <si>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</si>
  <si>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</si>
  <si>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</si>
  <si>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</si>
  <si>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</si>
  <si>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</si>
  <si>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</si>
  <si>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</si>
  <si>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</si>
  <si>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</si>
  <si>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</si>
  <si>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</si>
  <si>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</si>
  <si>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</si>
  <si>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</si>
  <si>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</si>
  <si>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</si>
  <si>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</si>
  <si>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</si>
  <si>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</si>
  <si>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</si>
  <si>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</si>
  <si>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</si>
  <si>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</si>
  <si>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</si>
  <si>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</si>
  <si>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</si>
  <si>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</si>
  <si>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</si>
  <si>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</si>
  <si>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</si>
  <si>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</si>
  <si>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</si>
  <si>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</si>
  <si>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</si>
  <si>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</si>
  <si>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</si>
  <si>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</si>
  <si>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</si>
  <si>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</si>
  <si>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</si>
  <si>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</si>
  <si>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</si>
  <si>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</si>
  <si>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</si>
  <si>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</si>
  <si>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</si>
  <si>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</si>
  <si>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</si>
  <si>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</si>
  <si>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</si>
  <si>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</si>
  <si>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</si>
  <si>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</si>
  <si>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</si>
  <si>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</si>
  <si>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</si>
  <si>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</si>
  <si>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</si>
  <si>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</si>
  <si>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</si>
  <si>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</si>
  <si>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</si>
  <si>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</si>
  <si>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</si>
  <si>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</si>
  <si>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</si>
  <si>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</si>
  <si>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</si>
  <si>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</si>
  <si>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</si>
  <si>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</si>
  <si>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</si>
  <si>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</si>
  <si>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</si>
  <si>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</si>
  <si>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</si>
  <si>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</si>
  <si>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</si>
  <si>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</si>
  <si>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</si>
  <si>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</si>
  <si>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</si>
  <si>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</si>
  <si>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</si>
  <si>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</si>
  <si>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</si>
  <si>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</si>
  <si>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</si>
  <si>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</si>
  <si>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</si>
  <si>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</si>
  <si>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</si>
  <si>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</si>
  <si>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</si>
  <si>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</si>
  <si>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</si>
  <si>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</si>
  <si>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</si>
  <si>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</si>
  <si>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</si>
  <si>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</si>
  <si>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</si>
  <si>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</si>
  <si>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</si>
  <si>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</si>
  <si>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</si>
  <si>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</si>
  <si>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</si>
  <si>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</si>
  <si>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</si>
  <si>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</si>
  <si>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</si>
  <si>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</si>
  <si>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</si>
  <si>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</si>
  <si>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</si>
  <si>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</si>
  <si>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</si>
  <si>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</si>
  <si>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</si>
  <si>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</si>
  <si>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</si>
  <si>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</si>
  <si>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</si>
  <si>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</si>
  <si>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</si>
  <si>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</si>
  <si>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</si>
  <si>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</si>
  <si>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</si>
  <si>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</si>
  <si>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</si>
  <si>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</si>
  <si>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</si>
  <si>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</si>
  <si>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</si>
  <si>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</si>
  <si>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</si>
  <si>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</si>
  <si>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</si>
  <si>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</si>
  <si>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</si>
  <si>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</si>
  <si>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</si>
  <si>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</si>
  <si>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</si>
  <si>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</si>
  <si>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</si>
  <si>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</si>
  <si>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</si>
  <si>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</si>
  <si>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</si>
  <si>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</si>
  <si>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</si>
  <si>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</si>
  <si>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</si>
  <si>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</si>
  <si>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</si>
  <si>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</si>
  <si>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</si>
  <si>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</si>
  <si>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</si>
  <si>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</si>
  <si>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</si>
  <si>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</si>
  <si>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</si>
  <si>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</si>
  <si>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</si>
  <si>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</si>
  <si>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</si>
  <si>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</si>
  <si>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</si>
  <si>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</si>
  <si>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</si>
  <si>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</si>
  <si>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</si>
  <si>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</si>
  <si>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</si>
  <si>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</si>
  <si>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</si>
  <si>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</si>
  <si>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</si>
  <si>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</si>
  <si>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</si>
  <si>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</si>
  <si>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</si>
  <si>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</si>
  <si>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</si>
  <si>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</si>
  <si>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</si>
  <si>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</si>
  <si>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</si>
  <si>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</si>
  <si>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</si>
  <si>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</si>
  <si>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</si>
  <si>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</si>
  <si>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</si>
  <si>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</si>
  <si>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</si>
  <si>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</si>
  <si>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</si>
  <si>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</si>
  <si>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</si>
  <si>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</si>
  <si>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</si>
  <si>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</si>
  <si>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</si>
  <si>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</si>
  <si>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</si>
  <si>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</si>
  <si>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</si>
  <si>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</si>
  <si>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</si>
  <si>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</si>
  <si>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</si>
  <si>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</si>
  <si>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</si>
  <si>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</si>
  <si>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</si>
  <si>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</si>
  <si>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</si>
  <si>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</si>
  <si>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</si>
  <si>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</si>
  <si>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</si>
  <si>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</si>
  <si>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</si>
  <si>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</si>
  <si>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</si>
  <si>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</si>
  <si>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</si>
  <si>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</si>
  <si>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</si>
  <si>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</si>
  <si>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</si>
  <si>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</si>
  <si>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</si>
  <si>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</si>
  <si>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</si>
  <si>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</si>
  <si>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</si>
  <si>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</si>
  <si>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</si>
  <si>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</si>
  <si>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</si>
  <si>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</si>
  <si>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</si>
  <si>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</si>
  <si>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</si>
  <si>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</si>
  <si>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</si>
  <si>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</si>
  <si>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</si>
  <si>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</si>
  <si>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</si>
  <si>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</si>
  <si>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</si>
  <si>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</si>
  <si>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</si>
  <si>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</si>
  <si>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</si>
  <si>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</si>
  <si>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</si>
  <si>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</si>
  <si>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</si>
  <si>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</si>
  <si>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</si>
  <si>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</si>
  <si>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</si>
  <si>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</si>
  <si>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</si>
  <si>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</si>
  <si>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</si>
  <si>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</si>
  <si>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</si>
  <si>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</si>
  <si>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</si>
  <si>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</si>
  <si>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</si>
  <si>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</si>
  <si>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</si>
  <si>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</si>
  <si>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</si>
  <si>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</si>
  <si>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</si>
  <si>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</si>
  <si>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</si>
  <si>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</si>
  <si>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</si>
  <si>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</si>
  <si>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</si>
  <si>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</si>
  <si>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</si>
  <si>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</si>
  <si>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</si>
  <si>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</si>
  <si>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</si>
  <si>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</si>
  <si>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</si>
  <si>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</si>
  <si>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</si>
  <si>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</si>
  <si>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</si>
  <si>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</si>
  <si>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</si>
  <si>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</si>
  <si>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</si>
  <si>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</si>
  <si>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</si>
  <si>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</si>
  <si>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</si>
  <si>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</si>
  <si>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</si>
  <si>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</si>
  <si>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</si>
  <si>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</si>
  <si>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</si>
  <si>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</si>
  <si>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</si>
  <si>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</si>
  <si>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</si>
  <si>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</si>
  <si>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</si>
  <si>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</si>
  <si>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</si>
  <si>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</si>
  <si>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</si>
  <si>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</si>
  <si>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</si>
  <si>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</si>
  <si>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</si>
  <si>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</si>
  <si>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</si>
  <si>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</si>
  <si>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</si>
  <si>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</si>
  <si>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</si>
  <si>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</si>
  <si>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</si>
  <si>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</si>
  <si>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</si>
  <si>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</si>
  <si>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</si>
  <si>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</si>
  <si>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</si>
  <si>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</si>
  <si>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</si>
  <si>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</si>
  <si>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</si>
  <si>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</si>
  <si>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</si>
  <si>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</si>
  <si>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</si>
  <si>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</si>
  <si>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</si>
  <si>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</si>
  <si>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</si>
  <si>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</si>
  <si>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</si>
  <si>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</si>
  <si>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</si>
  <si>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</si>
  <si>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</si>
  <si>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</si>
  <si>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</si>
  <si>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</si>
  <si>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</si>
  <si>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</si>
  <si>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</si>
  <si>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</si>
  <si>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</si>
  <si>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</si>
  <si>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</si>
  <si>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</si>
  <si>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</si>
  <si>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</si>
  <si>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</si>
  <si>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</si>
  <si>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</si>
  <si>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</si>
  <si>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</si>
  <si>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</si>
  <si>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</si>
  <si>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</si>
  <si>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</si>
  <si>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</si>
  <si>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</si>
  <si>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</si>
  <si>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</si>
  <si>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</si>
  <si>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</si>
  <si>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</si>
  <si>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</si>
  <si>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</si>
  <si>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</si>
  <si>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</si>
  <si>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</si>
  <si>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</si>
  <si>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</si>
  <si>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</si>
  <si>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</si>
  <si>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</si>
  <si>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</si>
  <si>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</si>
  <si>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</si>
  <si>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</si>
  <si>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</si>
  <si>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</si>
  <si>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</si>
  <si>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</si>
  <si>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</si>
  <si>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</si>
  <si>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</si>
  <si>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</si>
  <si>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</si>
  <si>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</si>
  <si>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</si>
  <si>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</si>
  <si>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</si>
  <si>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</si>
  <si>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</si>
  <si>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</si>
  <si>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</si>
  <si>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</si>
  <si>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</si>
  <si>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</si>
  <si>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</si>
  <si>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</si>
  <si>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</si>
  <si>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</si>
  <si>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</si>
  <si>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</si>
  <si>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</si>
  <si>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</si>
  <si>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</si>
  <si>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</si>
  <si>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</si>
  <si>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</si>
  <si>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</si>
  <si>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</si>
  <si>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</si>
  <si>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</si>
  <si>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</si>
  <si>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</si>
  <si>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</si>
  <si>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</si>
  <si>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</si>
  <si>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</si>
  <si>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</si>
  <si>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</si>
  <si>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</si>
  <si>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</si>
  <si>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</si>
  <si>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</si>
  <si>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</si>
  <si>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</si>
  <si>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</si>
  <si>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</si>
  <si>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</si>
  <si>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</si>
  <si>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</si>
  <si>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</si>
  <si>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</si>
  <si>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</si>
  <si>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</si>
  <si>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</si>
  <si>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</si>
  <si>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</si>
  <si>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</si>
  <si>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</si>
  <si>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</si>
  <si>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</si>
  <si>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</si>
  <si>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</si>
  <si>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</si>
  <si>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</si>
  <si>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</si>
  <si>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</si>
  <si>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</si>
  <si>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</si>
  <si>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</si>
  <si>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</si>
  <si>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</si>
  <si>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</si>
  <si>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</si>
  <si>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</si>
  <si>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</si>
  <si>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</si>
  <si>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</si>
  <si>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</si>
  <si>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</si>
  <si>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</si>
  <si>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</si>
  <si>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</si>
  <si>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</si>
  <si>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</si>
  <si>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</si>
  <si>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</si>
  <si>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</si>
  <si>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</si>
  <si>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</si>
  <si>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</si>
  <si>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</si>
  <si>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</si>
  <si>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</si>
  <si>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</si>
  <si>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</si>
  <si>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</si>
  <si>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</si>
  <si>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</si>
  <si>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</si>
  <si>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</si>
  <si>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</si>
  <si>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</si>
  <si>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</si>
  <si>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</si>
  <si>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</si>
  <si>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</si>
  <si>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</si>
  <si>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</si>
  <si>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</si>
  <si>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</si>
  <si>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</si>
  <si>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</si>
  <si>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</si>
  <si>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</si>
  <si>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</si>
  <si>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</si>
  <si>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</si>
  <si>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</si>
  <si>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</si>
  <si>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</si>
  <si>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</si>
  <si>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</si>
  <si>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</si>
  <si>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</si>
  <si>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</si>
  <si>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</si>
  <si>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</si>
  <si>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</si>
  <si>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</si>
  <si>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</si>
  <si>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</si>
  <si>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</si>
  <si>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</si>
  <si>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</si>
  <si>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</si>
  <si>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</si>
  <si>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</si>
  <si>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</si>
  <si>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</si>
  <si>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</si>
  <si>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</si>
  <si>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</si>
  <si>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</si>
  <si>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</si>
  <si>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</si>
  <si>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</si>
  <si>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</si>
  <si>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</si>
  <si>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</si>
  <si>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</si>
  <si>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</si>
  <si>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</si>
  <si>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</si>
  <si>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</si>
  <si>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</si>
  <si>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</si>
  <si>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</si>
  <si>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</si>
  <si>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</si>
  <si>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</si>
  <si>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</si>
  <si>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</si>
  <si>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</si>
  <si>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</si>
  <si>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</si>
  <si>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</si>
  <si>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</si>
  <si>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</si>
  <si>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</si>
  <si>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</si>
  <si>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</si>
  <si>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</si>
  <si>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</si>
  <si>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</si>
  <si>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</si>
  <si>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</si>
  <si>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</si>
  <si>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</si>
  <si>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</si>
  <si>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</si>
  <si>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</si>
  <si>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</si>
  <si>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</si>
  <si>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</si>
  <si>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</si>
  <si>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</si>
  <si>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</si>
  <si>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</si>
  <si>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</si>
  <si>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</si>
  <si>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</si>
  <si>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</si>
  <si>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</si>
  <si>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</si>
  <si>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</si>
  <si>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</si>
  <si>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</si>
  <si>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</si>
  <si>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</si>
  <si>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</si>
  <si>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</si>
  <si>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</si>
  <si>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</si>
  <si>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</si>
  <si>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</si>
  <si>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</si>
  <si>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</si>
  <si>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</si>
  <si>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</si>
  <si>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</si>
  <si>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</si>
  <si>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</si>
  <si>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</si>
  <si>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</si>
  <si>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</si>
  <si>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</si>
  <si>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</si>
  <si>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</si>
  <si>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</si>
  <si>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</si>
  <si>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</si>
  <si>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</si>
  <si>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</si>
  <si>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</si>
  <si>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</si>
  <si>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</si>
  <si>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</si>
  <si>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</si>
  <si>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</si>
  <si>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</si>
  <si>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</si>
  <si>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</si>
  <si>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</si>
  <si>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</si>
  <si>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</si>
  <si>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</si>
  <si>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</si>
  <si>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</si>
  <si>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</si>
  <si>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</si>
  <si>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</si>
  <si>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</si>
  <si>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</si>
  <si>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</si>
  <si>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</si>
  <si>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</si>
  <si>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</si>
  <si>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</si>
  <si>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</si>
  <si>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</si>
  <si>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</si>
  <si>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</si>
  <si>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</si>
  <si>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</si>
  <si>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</si>
  <si>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</si>
  <si>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</si>
  <si>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</si>
  <si>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</si>
  <si>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</si>
  <si>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</si>
  <si>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</si>
  <si>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</si>
  <si>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</si>
  <si>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</si>
  <si>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</si>
  <si>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</si>
  <si>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</si>
  <si>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</si>
  <si>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</si>
  <si>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</si>
  <si>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</si>
  <si>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</si>
  <si>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</si>
  <si>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</si>
  <si>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</si>
  <si>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</si>
  <si>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</si>
  <si>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</si>
  <si>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</si>
  <si>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</si>
  <si>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</si>
  <si>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</si>
  <si>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</si>
  <si>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</si>
  <si>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</si>
  <si>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</si>
  <si>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</si>
  <si>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</si>
  <si>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</si>
  <si>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</si>
  <si>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</si>
  <si>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</si>
  <si>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</si>
  <si>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</si>
  <si>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</si>
  <si>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</si>
  <si>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</si>
  <si>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</si>
  <si>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</si>
  <si>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</si>
  <si>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</si>
  <si>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</si>
  <si>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</si>
  <si>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</si>
  <si>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</si>
  <si>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</si>
  <si>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</si>
  <si>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</si>
  <si>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</si>
  <si>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</si>
  <si>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</si>
  <si>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</si>
  <si>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</si>
  <si>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</si>
  <si>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</si>
  <si>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</si>
  <si>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</si>
  <si>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</si>
  <si>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</si>
  <si>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</si>
  <si>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</si>
  <si>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</si>
  <si>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</si>
  <si>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</si>
  <si>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</si>
  <si>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</si>
  <si>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</si>
  <si>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</si>
  <si>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</si>
  <si>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</si>
  <si>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</si>
  <si>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</si>
  <si>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</si>
  <si>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</si>
  <si>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</si>
  <si>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</si>
  <si>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</si>
  <si>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</si>
  <si>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</si>
  <si>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</si>
  <si>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</si>
  <si>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</si>
  <si>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</si>
  <si>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</si>
  <si>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</si>
  <si>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</si>
  <si>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</si>
  <si>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</si>
  <si>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</si>
  <si>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</si>
  <si>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</si>
  <si>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</si>
  <si>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</si>
  <si>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</si>
  <si>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</si>
  <si>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</si>
  <si>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</si>
  <si>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</si>
  <si>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</si>
  <si>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</si>
  <si>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</si>
  <si>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</si>
  <si>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</si>
  <si>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</si>
  <si>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</si>
  <si>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</si>
  <si>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</si>
  <si>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</si>
  <si>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</si>
  <si>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</si>
  <si>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</si>
  <si>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</si>
  <si>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</si>
  <si>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</si>
  <si>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</si>
  <si>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</si>
  <si>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</si>
  <si>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</si>
  <si>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</si>
  <si>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</si>
  <si>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</si>
  <si>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</si>
  <si>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</si>
  <si>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</si>
  <si>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</si>
  <si>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</si>
  <si>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</si>
  <si>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</si>
  <si>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</si>
  <si>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</si>
  <si>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</si>
  <si>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</si>
  <si>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</si>
  <si>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</si>
  <si>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</si>
  <si>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</si>
  <si>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</si>
  <si>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</si>
  <si>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</si>
  <si>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</si>
  <si>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</si>
  <si>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</si>
  <si>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</si>
  <si>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</si>
  <si>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</si>
  <si>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</si>
  <si>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</si>
  <si>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</si>
  <si>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</si>
  <si>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</si>
  <si>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</si>
  <si>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</si>
  <si>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</si>
  <si>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</si>
  <si>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</si>
  <si>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</si>
  <si>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</si>
  <si>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</si>
  <si>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</si>
  <si>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</si>
  <si>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</si>
  <si>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</si>
  <si>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</si>
  <si>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</si>
  <si>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</si>
  <si>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</si>
  <si>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</si>
  <si>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</si>
  <si>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</si>
  <si>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</si>
  <si>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</si>
  <si>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</si>
  <si>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</si>
  <si>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</si>
  <si>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</si>
  <si>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</si>
  <si>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</si>
  <si>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</si>
  <si>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</si>
  <si>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</si>
  <si>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</si>
  <si>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</si>
  <si>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</si>
  <si>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</si>
  <si>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</si>
  <si>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</si>
  <si>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</si>
  <si>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</si>
  <si>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</si>
  <si>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</si>
  <si>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</si>
  <si>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</si>
  <si>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</si>
  <si>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</si>
  <si>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</si>
  <si>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</si>
  <si>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</si>
  <si>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</si>
  <si>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</si>
  <si>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</si>
  <si>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</si>
  <si>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</si>
  <si>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</si>
  <si>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</si>
  <si>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</si>
  <si>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</si>
  <si>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</si>
  <si>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</si>
  <si>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</si>
  <si>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</si>
  <si>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</si>
  <si>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</si>
  <si>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</si>
  <si>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</si>
  <si>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</si>
  <si>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</si>
  <si>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</si>
  <si>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</si>
  <si>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</si>
  <si>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</si>
  <si>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</si>
  <si>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</si>
  <si>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</si>
  <si>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</si>
  <si>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</si>
  <si>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</si>
  <si>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</si>
  <si>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</si>
  <si>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</si>
  <si>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</si>
  <si>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</si>
  <si>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</si>
  <si>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</si>
  <si>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</si>
  <si>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</si>
  <si>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</si>
  <si>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</si>
  <si>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</si>
  <si>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</si>
  <si>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</si>
  <si>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</si>
  <si>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</si>
  <si>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</si>
  <si>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</si>
  <si>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</si>
  <si>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</si>
  <si>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</si>
  <si>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</si>
  <si>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</si>
  <si>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</si>
  <si>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</si>
  <si>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</si>
  <si>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</si>
  <si>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</si>
  <si>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</si>
  <si>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</si>
  <si>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</si>
  <si>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</si>
  <si>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</si>
  <si>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</si>
  <si>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</si>
  <si>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</si>
  <si>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</si>
  <si>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</si>
  <si>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</si>
  <si>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</si>
  <si>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</si>
  <si>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</si>
  <si>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</si>
  <si>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</si>
  <si>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</si>
  <si>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</si>
  <si>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</si>
  <si>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</si>
  <si>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</si>
  <si>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</si>
  <si>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</si>
  <si>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</si>
  <si>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</si>
  <si>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</si>
  <si>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</si>
  <si>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</si>
  <si>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</si>
  <si>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</si>
  <si>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</si>
  <si>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</si>
  <si>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</si>
  <si>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</si>
  <si>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</si>
  <si>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</si>
  <si>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</si>
  <si>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</si>
  <si>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</si>
  <si>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</si>
  <si>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</si>
  <si>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</si>
  <si>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</si>
  <si>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</si>
  <si>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</si>
  <si>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</si>
  <si>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</si>
  <si>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</si>
  <si>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</si>
  <si>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</si>
  <si>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</si>
  <si>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</si>
  <si>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</si>
  <si>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</si>
  <si>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</si>
  <si>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</si>
  <si>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</si>
  <si>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</si>
  <si>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</si>
  <si>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</si>
  <si>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</si>
  <si>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</si>
  <si>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</si>
  <si>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</si>
  <si>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</si>
  <si>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</si>
  <si>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</si>
  <si>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</si>
  <si>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</si>
  <si>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</si>
  <si>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</si>
  <si>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</si>
  <si>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</si>
  <si>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</si>
  <si>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</si>
  <si>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</si>
  <si>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</si>
  <si>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</si>
  <si>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</si>
  <si>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</si>
  <si>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</si>
  <si>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</si>
  <si>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</si>
  <si>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</si>
  <si>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</si>
  <si>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</si>
  <si>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</si>
  <si>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</si>
  <si>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</si>
  <si>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</si>
  <si>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</si>
  <si>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</si>
  <si>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</si>
  <si>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</si>
  <si>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</si>
  <si>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</si>
  <si>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</si>
  <si>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</si>
  <si>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</si>
  <si>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</si>
  <si>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</si>
  <si>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</si>
  <si>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</si>
  <si>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</si>
  <si>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</si>
  <si>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</si>
  <si>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</si>
  <si>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</si>
  <si>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</si>
  <si>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</si>
  <si>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</si>
  <si>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</si>
  <si>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</si>
  <si>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</si>
  <si>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</si>
  <si>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</si>
  <si>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</si>
  <si>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</si>
  <si>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</si>
  <si>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</si>
  <si>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</si>
  <si>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</si>
  <si>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</si>
  <si>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</si>
  <si>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</si>
  <si>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</si>
  <si>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</si>
  <si>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</si>
  <si>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</si>
  <si>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</si>
  <si>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</si>
  <si>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</si>
  <si>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</si>
  <si>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</si>
  <si>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</si>
  <si>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</si>
  <si>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</si>
  <si>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</si>
  <si>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</si>
  <si>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</si>
  <si>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</si>
  <si>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</si>
  <si>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</si>
  <si>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</si>
  <si>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</si>
  <si>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</si>
  <si>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</si>
  <si>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</si>
  <si>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</si>
  <si>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</si>
  <si>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</si>
  <si>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</si>
  <si>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</si>
  <si>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</si>
  <si>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</si>
  <si>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</si>
  <si>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</si>
  <si>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</si>
  <si>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</si>
  <si>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</si>
  <si>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</si>
  <si>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</si>
  <si>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</si>
  <si>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</si>
  <si>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</si>
  <si>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</si>
  <si>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</si>
  <si>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</si>
  <si>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</si>
  <si>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</si>
  <si>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</si>
  <si>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</si>
  <si>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</si>
  <si>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</si>
  <si>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</si>
  <si>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</si>
  <si>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</si>
  <si>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</si>
  <si>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</si>
  <si>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</si>
  <si>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</si>
  <si>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</si>
  <si>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</si>
  <si>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</si>
  <si>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</si>
  <si>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</si>
  <si>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</si>
  <si>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</si>
  <si>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</si>
  <si>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</si>
  <si>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</si>
  <si>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</si>
  <si>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</si>
  <si>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</si>
  <si>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</si>
  <si>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</si>
  <si>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</si>
  <si>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</si>
  <si>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</si>
  <si>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</si>
  <si>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</si>
  <si>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</si>
  <si>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</si>
  <si>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</si>
  <si>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</si>
  <si>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</si>
  <si>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</si>
  <si>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</si>
  <si>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</si>
  <si>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</si>
  <si>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</si>
  <si>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</si>
  <si>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</si>
  <si>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</si>
  <si>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</si>
  <si>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</si>
  <si>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</si>
  <si>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</si>
  <si>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</si>
  <si>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</si>
  <si>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</si>
  <si>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</si>
  <si>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</si>
  <si>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</si>
  <si>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</si>
  <si>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</si>
  <si>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</si>
  <si>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</si>
  <si>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</si>
  <si>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</si>
  <si>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</si>
  <si>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</si>
  <si>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</si>
  <si>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</si>
  <si>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</si>
  <si>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</si>
  <si>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</si>
  <si>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</si>
  <si>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</si>
  <si>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</si>
  <si>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</si>
  <si>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</si>
  <si>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</si>
  <si>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</si>
  <si>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</si>
  <si>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</si>
  <si>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</si>
  <si>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</si>
  <si>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</si>
  <si>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</si>
  <si>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</si>
  <si>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</si>
  <si>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</si>
  <si>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</si>
  <si>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</si>
  <si>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</si>
  <si>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</si>
  <si>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</si>
  <si>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</si>
  <si>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</si>
  <si>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</si>
  <si>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</si>
  <si>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</si>
  <si>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</si>
  <si>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</si>
  <si>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</si>
  <si>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</si>
  <si>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</si>
  <si>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</si>
  <si>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</si>
  <si>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</si>
  <si>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</si>
  <si>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</si>
  <si>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</si>
  <si>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</si>
  <si>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</si>
  <si>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</si>
  <si>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</si>
  <si>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</si>
  <si>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</si>
  <si>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</si>
  <si>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</si>
  <si>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</si>
  <si>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</si>
  <si>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</si>
  <si>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</si>
  <si>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</si>
  <si>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</si>
  <si>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</si>
  <si>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</si>
  <si>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</si>
  <si>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</si>
  <si>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</si>
  <si>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</si>
  <si>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</si>
  <si>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</si>
  <si>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</si>
  <si>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</si>
  <si>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</si>
  <si>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</si>
  <si>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</si>
  <si>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</si>
  <si>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</si>
  <si>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</si>
  <si>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</si>
  <si>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</si>
  <si>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</si>
  <si>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</si>
  <si>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</si>
  <si>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</si>
  <si>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</si>
  <si>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</si>
  <si>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</si>
  <si>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</si>
  <si>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</si>
  <si>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</si>
  <si>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</si>
  <si>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</si>
  <si>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</si>
  <si>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</si>
  <si>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</si>
  <si>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</si>
  <si>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</si>
  <si>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</si>
  <si>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</si>
  <si>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</si>
  <si>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</si>
  <si>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</si>
  <si>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</si>
  <si>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</si>
  <si>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</si>
  <si>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</si>
  <si>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</si>
  <si>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</si>
  <si>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</si>
  <si>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</si>
  <si>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</si>
  <si>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</si>
  <si>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</si>
  <si>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</si>
  <si>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</si>
  <si>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</si>
  <si>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</si>
  <si>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</si>
  <si>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</si>
  <si>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</si>
  <si>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</si>
  <si>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</si>
  <si>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</si>
  <si>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</si>
  <si>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</si>
  <si>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</si>
  <si>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</si>
  <si>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</si>
  <si>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</si>
  <si>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</si>
  <si>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</si>
  <si>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</si>
  <si>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</si>
  <si>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</si>
  <si>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</si>
  <si>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</si>
  <si>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</si>
  <si>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</si>
  <si>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</si>
  <si>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</si>
  <si>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</si>
  <si>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</si>
  <si>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</si>
  <si>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</si>
  <si>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</si>
  <si>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</si>
  <si>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</si>
  <si>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</si>
  <si>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</si>
  <si>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</si>
  <si>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</si>
  <si>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</si>
  <si>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</si>
  <si>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</si>
  <si>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</si>
  <si>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</si>
  <si>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</si>
  <si>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</si>
  <si>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</si>
  <si>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</si>
  <si>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</si>
  <si>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</si>
  <si>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</si>
  <si>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</si>
  <si>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</si>
  <si>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</si>
  <si>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</si>
  <si>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</si>
  <si>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</si>
  <si>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</si>
  <si>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</si>
  <si>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</si>
  <si>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</si>
  <si>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</si>
  <si>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</si>
  <si>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</si>
  <si>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</si>
  <si>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</si>
  <si>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</si>
  <si>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</si>
  <si>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</si>
  <si>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</si>
  <si>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</si>
  <si>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</si>
  <si>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</si>
  <si>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</si>
  <si>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</si>
  <si>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</si>
  <si>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</si>
  <si>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</si>
  <si>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</si>
  <si>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</si>
  <si>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</si>
  <si>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</si>
  <si>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</si>
  <si>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</si>
  <si>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</si>
  <si>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</si>
  <si>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</si>
  <si>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</si>
  <si>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</si>
  <si>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</si>
  <si>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</si>
  <si>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</si>
  <si>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</si>
  <si>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</si>
  <si>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</si>
  <si>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</si>
  <si>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</si>
  <si>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</si>
  <si>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</si>
  <si>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</si>
  <si>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</si>
  <si>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</si>
  <si>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</si>
  <si>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</si>
  <si>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</si>
  <si>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</si>
  <si>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</si>
  <si>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</si>
  <si>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</si>
  <si>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</si>
  <si>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</si>
  <si>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</si>
  <si>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</si>
  <si>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</si>
  <si>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</si>
  <si>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</si>
  <si>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</si>
  <si>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</si>
  <si>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</si>
  <si>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</si>
  <si>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</si>
  <si>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</si>
  <si>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</si>
  <si>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</si>
  <si>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</si>
  <si>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</si>
  <si>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</si>
  <si>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</si>
  <si>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</si>
  <si>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</si>
  <si>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</si>
  <si>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</si>
  <si>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</si>
  <si>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</si>
  <si>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</si>
  <si>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</si>
  <si>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</si>
  <si>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</si>
  <si>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</si>
  <si>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</si>
  <si>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</si>
  <si>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</si>
  <si>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</si>
  <si>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</si>
  <si>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</si>
  <si>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</si>
  <si>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</si>
  <si>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</si>
  <si>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</si>
  <si>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</si>
  <si>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</si>
  <si>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</si>
  <si>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</si>
  <si>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</si>
  <si>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</si>
  <si>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</si>
  <si>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</si>
  <si>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</si>
  <si>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</si>
  <si>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</si>
  <si>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</si>
  <si>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</si>
  <si>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</si>
  <si>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</si>
  <si>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</si>
  <si>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</si>
  <si>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</si>
  <si>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</si>
  <si>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</si>
  <si>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</si>
  <si>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</si>
  <si>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</si>
  <si>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</si>
  <si>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</si>
  <si>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</si>
  <si>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</si>
  <si>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</si>
  <si>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</si>
  <si>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</si>
  <si>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</si>
  <si>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</si>
  <si>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</si>
  <si>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</si>
  <si>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</si>
  <si>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</si>
  <si>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</si>
  <si>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</si>
  <si>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</si>
  <si>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</si>
  <si>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</si>
  <si>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</si>
  <si>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</si>
  <si>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</si>
  <si>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</si>
  <si>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</si>
  <si>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</si>
  <si>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</si>
  <si>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</si>
  <si>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</si>
  <si>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</si>
  <si>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</si>
  <si>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</si>
  <si>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</si>
  <si>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</si>
  <si>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</si>
  <si>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</si>
  <si>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</si>
  <si>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</si>
  <si>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</si>
  <si>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</si>
  <si>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</si>
  <si>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</si>
  <si>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</si>
  <si>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</si>
  <si>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</si>
  <si>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</si>
  <si>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</si>
  <si>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</si>
  <si>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</si>
  <si>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</si>
  <si>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</si>
  <si>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</si>
  <si>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</si>
  <si>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</si>
  <si>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</si>
  <si>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</si>
  <si>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</si>
  <si>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</si>
  <si>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</si>
  <si>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</si>
  <si>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</si>
  <si>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</si>
  <si>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</si>
  <si>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</si>
  <si>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</si>
  <si>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</si>
  <si>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</si>
  <si>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</si>
  <si>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</si>
  <si>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</si>
  <si>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</si>
  <si>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</si>
  <si>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</si>
  <si>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</si>
  <si>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</si>
  <si>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</si>
  <si>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</si>
  <si>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</si>
  <si>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</si>
  <si>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</si>
  <si>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</si>
  <si>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</si>
  <si>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</si>
  <si>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</si>
  <si>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</si>
  <si>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</si>
  <si>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</si>
  <si>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</si>
  <si>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</si>
  <si>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</si>
  <si>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</si>
  <si>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</si>
  <si>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</si>
  <si>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</si>
  <si>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</si>
  <si>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</si>
  <si>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</si>
  <si>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</si>
  <si>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</si>
  <si>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</si>
  <si>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</si>
  <si>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</si>
  <si>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</si>
  <si>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</si>
  <si>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</si>
  <si>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</si>
  <si>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</si>
  <si>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</si>
  <si>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</si>
  <si>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</si>
  <si>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</si>
  <si>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</si>
  <si>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</si>
  <si>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</si>
  <si>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</si>
  <si>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</si>
  <si>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</si>
  <si>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</si>
  <si>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</si>
  <si>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</si>
  <si>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</si>
  <si>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</si>
  <si>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</si>
  <si>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</si>
  <si>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</si>
  <si>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</si>
  <si>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</si>
  <si>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</si>
  <si>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</si>
  <si>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</si>
  <si>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</si>
  <si>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</si>
  <si>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</si>
  <si>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</si>
  <si>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</si>
  <si>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</si>
  <si>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</si>
  <si>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</si>
  <si>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</si>
  <si>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</si>
  <si>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</si>
  <si>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</si>
  <si>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</si>
  <si>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</si>
  <si>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</si>
  <si>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</si>
  <si>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</si>
  <si>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</si>
  <si>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</si>
  <si>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</si>
  <si>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</si>
  <si>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</si>
  <si>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</si>
  <si>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</si>
  <si>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</si>
  <si>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</si>
  <si>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</si>
  <si>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</si>
  <si>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</si>
  <si>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</si>
  <si>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</si>
  <si>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</si>
  <si>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</si>
  <si>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</si>
  <si>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</si>
  <si>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</si>
  <si>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</si>
  <si>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</si>
  <si>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</si>
  <si>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</si>
  <si>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</si>
  <si>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</si>
  <si>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</si>
  <si>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</si>
  <si>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</si>
  <si>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</si>
  <si>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</si>
  <si>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</si>
  <si>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</si>
  <si>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</si>
  <si>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</si>
  <si>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</si>
  <si>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</si>
  <si>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</si>
  <si>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</si>
  <si>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</si>
  <si>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</si>
  <si>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</si>
  <si>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</si>
  <si>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</si>
  <si>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</si>
  <si>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</si>
  <si>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</si>
  <si>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</si>
  <si>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</si>
  <si>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</si>
  <si>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</si>
  <si>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</si>
  <si>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</si>
  <si>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</si>
  <si>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</si>
  <si>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</si>
  <si>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</si>
  <si>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</si>
  <si>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</si>
  <si>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</si>
  <si>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</si>
  <si>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</si>
  <si>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</si>
  <si>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</si>
  <si>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</si>
  <si>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</si>
  <si>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</si>
  <si>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</si>
  <si>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</si>
  <si>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</si>
  <si>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</si>
  <si>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</si>
  <si>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</si>
  <si>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</si>
  <si>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</si>
  <si>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</si>
  <si>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</si>
  <si>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</si>
  <si>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</si>
  <si>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</si>
  <si>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</si>
  <si>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</si>
  <si>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</si>
  <si>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</si>
  <si>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</si>
  <si>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</si>
  <si>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</si>
  <si>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</si>
  <si>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</si>
  <si>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</si>
  <si>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</si>
  <si>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</si>
  <si>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</si>
  <si>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</si>
  <si>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</si>
  <si>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</si>
  <si>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</si>
  <si>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</si>
  <si>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</si>
  <si>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</si>
  <si>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</si>
  <si>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</si>
  <si>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</si>
  <si>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</si>
  <si>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</si>
  <si>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</si>
  <si>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</si>
  <si>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</si>
  <si>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</si>
  <si>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</si>
  <si>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</si>
  <si>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</si>
  <si>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</si>
  <si>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</si>
  <si>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</si>
  <si>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</si>
  <si>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</si>
  <si>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</si>
  <si>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</si>
  <si>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</si>
  <si>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</si>
  <si>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</si>
  <si>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</si>
  <si>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</si>
  <si>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</si>
  <si>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</si>
  <si>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</si>
  <si>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</si>
  <si>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</si>
  <si>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</si>
  <si>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</si>
  <si>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</si>
  <si>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</si>
  <si>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</si>
  <si>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</si>
  <si>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</si>
  <si>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</si>
  <si>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</si>
  <si>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</si>
  <si>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</si>
  <si>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</si>
  <si>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</si>
  <si>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</si>
  <si>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</si>
  <si>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</si>
  <si>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</si>
  <si>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</si>
  <si>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</si>
  <si>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</si>
  <si>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</si>
  <si>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</si>
  <si>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</si>
  <si>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</si>
  <si>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</si>
  <si>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</si>
  <si>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</si>
  <si>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</si>
  <si>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</si>
  <si>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</si>
  <si>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</si>
  <si>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</si>
  <si>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</si>
  <si>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</si>
  <si>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</si>
  <si>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</si>
  <si>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</si>
  <si>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</si>
  <si>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</si>
  <si>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</si>
  <si>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</si>
  <si>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</si>
  <si>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</si>
  <si>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</si>
  <si>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</si>
  <si>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</si>
  <si>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</si>
  <si>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</si>
  <si>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</si>
  <si>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</si>
  <si>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</si>
  <si>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</si>
  <si>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</si>
  <si>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</si>
  <si>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</si>
  <si>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</si>
  <si>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</si>
  <si>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</si>
  <si>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</si>
  <si>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</si>
  <si>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</si>
  <si>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</si>
  <si>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</si>
  <si>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</si>
  <si>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</si>
  <si>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</si>
  <si>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</si>
  <si>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</si>
  <si>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</si>
  <si>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</si>
  <si>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</si>
  <si>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</si>
  <si>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</si>
  <si>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</si>
  <si>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</si>
  <si>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</si>
  <si>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</si>
  <si>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</si>
  <si>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</si>
  <si>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</si>
  <si>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</si>
  <si>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</si>
  <si>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</si>
  <si>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</si>
  <si>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</si>
  <si>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</si>
  <si>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</si>
  <si>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</si>
  <si>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</si>
  <si>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</si>
  <si>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</si>
  <si>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</si>
  <si>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</si>
  <si>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</si>
  <si>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</si>
  <si>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</si>
  <si>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</si>
  <si>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</si>
  <si>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</si>
  <si>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</si>
  <si>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</si>
  <si>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</si>
  <si>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</si>
  <si>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</si>
  <si>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</si>
  <si>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</si>
  <si>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</si>
  <si>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</si>
  <si>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</si>
  <si>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</si>
  <si>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</si>
  <si>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</si>
  <si>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</si>
  <si>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</si>
  <si>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</si>
  <si>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</si>
  <si>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</si>
  <si>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</si>
  <si>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</si>
  <si>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</si>
  <si>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</si>
  <si>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</si>
  <si>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</si>
  <si>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</si>
  <si>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</si>
  <si>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</si>
  <si>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</si>
  <si>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</si>
  <si>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</si>
  <si>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</si>
  <si>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</si>
  <si>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</si>
  <si>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</si>
  <si>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</si>
  <si>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</si>
  <si>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</si>
  <si>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</si>
  <si>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</si>
  <si>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</si>
  <si>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</si>
  <si>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</si>
  <si>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</si>
  <si>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</si>
  <si>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</si>
  <si>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</si>
  <si>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</si>
  <si>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</si>
  <si>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</si>
  <si>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</si>
  <si>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</si>
  <si>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</si>
  <si>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</si>
  <si>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</si>
  <si>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</si>
  <si>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</si>
  <si>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</si>
  <si>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</si>
  <si>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</si>
  <si>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</si>
  <si>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</si>
  <si>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</si>
  <si>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</si>
  <si>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</si>
  <si>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</si>
  <si>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</si>
  <si>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</si>
  <si>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</si>
  <si>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</si>
  <si>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</si>
  <si>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</si>
  <si>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</si>
  <si>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</si>
  <si>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</si>
  <si>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</si>
  <si>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</si>
  <si>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</si>
  <si>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</si>
  <si>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</si>
  <si>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</si>
  <si>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</si>
  <si>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</si>
  <si>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</si>
  <si>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</si>
  <si>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</si>
  <si>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</si>
  <si>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</si>
  <si>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</si>
  <si>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</si>
  <si>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</si>
  <si>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</si>
  <si>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</si>
  <si>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</si>
  <si>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</si>
  <si>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</si>
  <si>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</si>
  <si>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</si>
  <si>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</si>
  <si>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</si>
  <si>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</si>
  <si>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</si>
  <si>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</si>
  <si>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</si>
  <si>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</si>
  <si>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</si>
  <si>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</si>
  <si>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</si>
  <si>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</si>
  <si>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</si>
  <si>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</si>
  <si>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</si>
  <si>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</si>
  <si>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</si>
  <si>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</si>
  <si>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</si>
  <si>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</si>
  <si>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</si>
  <si>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</si>
  <si>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</si>
  <si>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</si>
  <si>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</si>
  <si>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</si>
  <si>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</si>
  <si>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</si>
  <si>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</si>
  <si>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</si>
  <si>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</si>
  <si>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</si>
  <si>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</si>
  <si>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</si>
  <si>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</si>
  <si>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</si>
  <si>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</si>
  <si>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</si>
  <si>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</si>
  <si>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</si>
  <si>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</si>
  <si>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</si>
  <si>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</si>
  <si>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</si>
  <si>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</si>
  <si>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</si>
  <si>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</si>
  <si>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</si>
  <si>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</si>
  <si>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</si>
  <si>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</si>
  <si>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</si>
  <si>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</si>
  <si>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</si>
  <si>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</si>
  <si>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</si>
  <si>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</si>
  <si>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</si>
  <si>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</si>
  <si>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</si>
  <si>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</si>
  <si>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</si>
  <si>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</si>
  <si>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</si>
  <si>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</si>
  <si>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</si>
  <si>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</si>
  <si>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</si>
  <si>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</si>
  <si>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</si>
  <si>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</si>
  <si>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</si>
  <si>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</si>
  <si>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</si>
  <si>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</si>
  <si>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</si>
  <si>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</si>
  <si>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</si>
  <si>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</si>
  <si>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</si>
  <si>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</si>
  <si>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</si>
  <si>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</si>
  <si>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</si>
  <si>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</si>
  <si>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</si>
  <si>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</si>
  <si>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</si>
  <si>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</si>
  <si>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</si>
  <si>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</si>
  <si>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</si>
  <si>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</si>
  <si>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</si>
  <si>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</si>
  <si>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</si>
  <si>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</si>
  <si>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</si>
  <si>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</si>
  <si>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</si>
  <si>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</si>
  <si>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</si>
  <si>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</si>
  <si>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</si>
  <si>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</si>
  <si>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</si>
  <si>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</si>
  <si>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</si>
  <si>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</si>
  <si>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</si>
  <si>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</si>
  <si>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</si>
  <si>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</si>
  <si>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</si>
  <si>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</si>
  <si>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</si>
  <si>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</si>
  <si>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</si>
  <si>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</si>
  <si>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</si>
  <si>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</si>
  <si>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</si>
  <si>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</si>
  <si>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</si>
  <si>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</si>
  <si>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</si>
  <si>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</si>
  <si>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</si>
  <si>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</si>
  <si>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</si>
  <si>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</si>
  <si>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</si>
  <si>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</si>
  <si>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</si>
  <si>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</si>
  <si>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</si>
  <si>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</si>
  <si>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</si>
  <si>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</si>
  <si>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</si>
  <si>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</si>
  <si>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</si>
  <si>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</si>
  <si>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</si>
  <si>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</si>
  <si>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</si>
  <si>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</si>
  <si>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</si>
  <si>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</si>
  <si>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</si>
  <si>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</si>
  <si>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</si>
  <si>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</si>
  <si>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</si>
  <si>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</si>
  <si>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</si>
  <si>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</si>
  <si>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</si>
  <si>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</si>
  <si>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</si>
  <si>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</si>
  <si>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</si>
  <si>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</si>
  <si>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</si>
  <si>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</si>
  <si>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</si>
  <si>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</si>
  <si>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</si>
  <si>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</si>
  <si>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</si>
  <si>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</si>
  <si>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</si>
  <si>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</si>
  <si>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</si>
  <si>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</si>
  <si>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</si>
  <si>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</si>
  <si>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</si>
  <si>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</si>
  <si>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</si>
  <si>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</si>
  <si>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</si>
  <si>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</si>
  <si>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</si>
  <si>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</si>
  <si>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</si>
  <si>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</si>
  <si>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</si>
  <si>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</si>
  <si>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</si>
  <si>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</si>
  <si>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</si>
  <si>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</si>
  <si>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</si>
  <si>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</si>
  <si>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</si>
  <si>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</si>
  <si>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</si>
  <si>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</si>
  <si>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</si>
  <si>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</si>
  <si>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</si>
  <si>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</si>
  <si>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</si>
  <si>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</si>
  <si>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</si>
  <si>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</si>
  <si>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</si>
  <si>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</si>
  <si>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</si>
  <si>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</si>
  <si>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</si>
  <si>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</si>
  <si>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</si>
  <si>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</si>
  <si>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</si>
  <si>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</si>
  <si>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</si>
  <si>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</si>
  <si>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</si>
  <si>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</si>
  <si>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</si>
  <si>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</si>
  <si>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</si>
  <si>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</si>
  <si>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</si>
  <si>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</si>
  <si>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</si>
  <si>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</si>
  <si>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</si>
  <si>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</si>
  <si>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</si>
  <si>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</si>
  <si>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</si>
  <si>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</si>
  <si>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</si>
  <si>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</si>
  <si>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</si>
  <si>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</si>
  <si>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</si>
  <si>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</si>
  <si>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</si>
  <si>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</si>
  <si>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</si>
  <si>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</si>
  <si>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</si>
  <si>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</si>
  <si>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</si>
  <si>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</si>
  <si>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</si>
  <si>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</si>
  <si>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</si>
  <si>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</si>
  <si>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</si>
  <si>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</si>
  <si>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</si>
  <si>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</si>
  <si>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</si>
  <si>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</si>
  <si>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</si>
  <si>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</si>
  <si>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</si>
  <si>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</si>
  <si>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</si>
  <si>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</si>
  <si>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</si>
  <si>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</si>
  <si>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</si>
  <si>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</si>
  <si>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</si>
  <si>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</si>
  <si>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</si>
  <si>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</si>
  <si>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</si>
  <si>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</si>
  <si>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</si>
  <si>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</si>
  <si>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</si>
  <si>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</si>
  <si>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</si>
  <si>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</si>
  <si>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</si>
  <si>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</si>
  <si>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</si>
  <si>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</si>
  <si>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</si>
  <si>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</si>
  <si>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</si>
  <si>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</si>
  <si>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</si>
  <si>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</si>
  <si>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</si>
  <si>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</si>
  <si>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</si>
  <si>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</si>
  <si>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</si>
  <si>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</si>
  <si>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</si>
  <si>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</si>
  <si>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</si>
  <si>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</si>
  <si>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</si>
  <si>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</si>
  <si>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</si>
  <si>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</si>
  <si>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</si>
  <si>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</si>
  <si>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</si>
  <si>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</si>
  <si>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</si>
  <si>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</si>
  <si>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</si>
  <si>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</si>
  <si>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</si>
  <si>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</si>
  <si>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</si>
  <si>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</si>
  <si>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</si>
  <si>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</si>
  <si>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</si>
  <si>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</si>
  <si>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</si>
  <si>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</si>
  <si>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</si>
  <si>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</si>
  <si>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</si>
  <si>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</si>
  <si>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</si>
  <si>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</si>
  <si>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</si>
  <si>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</si>
  <si>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</si>
  <si>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</si>
  <si>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</si>
  <si>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</si>
  <si>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</si>
  <si>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</si>
  <si>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</si>
  <si>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</si>
  <si>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</si>
  <si>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</si>
  <si>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</si>
  <si>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</si>
  <si>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</si>
  <si>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</si>
  <si>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</si>
  <si>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</si>
  <si>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</si>
  <si>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</si>
  <si>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</si>
  <si>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</si>
  <si>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</si>
  <si>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</si>
  <si>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</si>
  <si>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</si>
  <si>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</si>
  <si>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</si>
  <si>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</si>
  <si>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</si>
  <si>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</si>
  <si>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</si>
  <si>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</si>
  <si>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</si>
  <si>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</si>
  <si>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</si>
  <si>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</si>
  <si>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</si>
  <si>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</si>
  <si>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</si>
  <si>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</si>
  <si>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</si>
  <si>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</si>
  <si>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</si>
  <si>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</si>
  <si>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</si>
  <si>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</si>
  <si>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</si>
  <si>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</si>
  <si>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</si>
  <si>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</si>
  <si>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</si>
  <si>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</si>
  <si>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</si>
  <si>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</si>
  <si>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</si>
  <si>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</si>
  <si>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</si>
  <si>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</si>
  <si>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</si>
  <si>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</si>
  <si>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</si>
  <si>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</si>
  <si>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</si>
  <si>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</si>
  <si>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</si>
  <si>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</si>
  <si>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</si>
  <si>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</si>
  <si>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</si>
  <si>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</si>
  <si>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</si>
  <si>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</si>
  <si>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</si>
  <si>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</si>
  <si>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</si>
  <si>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</si>
  <si>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</si>
  <si>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</si>
  <si>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</si>
  <si>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</si>
  <si>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</si>
  <si>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</si>
  <si>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</si>
  <si>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</si>
  <si>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</si>
  <si>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</si>
  <si>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</si>
  <si>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</si>
  <si>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</si>
  <si>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</si>
  <si>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</si>
  <si>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</si>
  <si>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</si>
  <si>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</si>
  <si>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</si>
  <si>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</si>
  <si>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</si>
  <si>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</si>
  <si>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</si>
  <si>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</si>
  <si>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</si>
  <si>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</si>
  <si>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</si>
  <si>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</si>
  <si>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</si>
  <si>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</si>
  <si>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</si>
  <si>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</si>
  <si>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</si>
  <si>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</si>
  <si>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</si>
  <si>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</si>
  <si>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</si>
  <si>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</si>
  <si>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</si>
  <si>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</si>
  <si>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</si>
  <si>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</si>
  <si>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</si>
  <si>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</si>
  <si>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</si>
  <si>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</si>
  <si>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</si>
  <si>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</si>
  <si>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</si>
  <si>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</si>
  <si>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</si>
  <si>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</si>
  <si>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</si>
  <si>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</si>
  <si>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</si>
  <si>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</si>
  <si>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</si>
  <si>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</si>
  <si>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</si>
  <si>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</si>
  <si>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</si>
  <si>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</si>
  <si>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</si>
  <si>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</si>
  <si>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</si>
  <si>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</si>
  <si>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</si>
  <si>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</si>
  <si>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</si>
  <si>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</si>
  <si>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</si>
  <si>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</si>
  <si>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</si>
  <si>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</si>
  <si>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</si>
  <si>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</si>
  <si>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</si>
  <si>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</si>
  <si>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</si>
  <si>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</si>
  <si>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</si>
  <si>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</si>
  <si>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</si>
  <si>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</si>
  <si>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</si>
  <si>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</si>
  <si>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</si>
  <si>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</si>
  <si>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</si>
  <si>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</si>
  <si>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</si>
  <si>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</si>
  <si>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</si>
  <si>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</si>
  <si>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</si>
  <si>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</si>
  <si>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</si>
  <si>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</si>
  <si>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</si>
  <si>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</si>
  <si>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</si>
  <si>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</si>
  <si>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</si>
  <si>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</si>
  <si>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</si>
  <si>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</si>
  <si>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</si>
  <si>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</si>
  <si>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</si>
  <si>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</si>
  <si>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</si>
  <si>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</si>
  <si>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</si>
  <si>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</si>
  <si>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</si>
  <si>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</si>
  <si>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</si>
  <si>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</si>
  <si>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</si>
  <si>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</si>
  <si>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</si>
  <si>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</si>
  <si>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</si>
  <si>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</si>
  <si>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</si>
  <si>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</si>
  <si>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</si>
  <si>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</si>
  <si>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</si>
  <si>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</si>
  <si>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</si>
  <si>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</si>
  <si>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</si>
  <si>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</si>
  <si>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</si>
  <si>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</si>
  <si>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</si>
  <si>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</si>
  <si>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</si>
  <si>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</si>
  <si>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</si>
  <si>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</si>
  <si>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</si>
  <si>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</si>
  <si>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</si>
  <si>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</si>
  <si>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</si>
  <si>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</si>
  <si>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</si>
  <si>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</si>
  <si>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</si>
  <si>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</si>
  <si>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</si>
  <si>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</si>
  <si>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</si>
  <si>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</si>
  <si>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</si>
  <si>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</si>
  <si>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</si>
  <si>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</si>
  <si>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</si>
  <si>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</si>
  <si>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</si>
  <si>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</si>
  <si>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</si>
  <si>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</si>
  <si>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</si>
  <si>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</si>
  <si>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</si>
  <si>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</si>
  <si>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</si>
  <si>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</si>
  <si>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</si>
  <si>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</si>
  <si>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</si>
  <si>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</si>
  <si>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</si>
  <si>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</si>
  <si>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</si>
  <si>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</si>
  <si>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</si>
  <si>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</si>
  <si>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</si>
  <si>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</si>
  <si>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</si>
  <si>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</si>
  <si>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</si>
  <si>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</si>
  <si>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</si>
  <si>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</si>
  <si>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</si>
  <si>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</si>
  <si>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</si>
  <si>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</si>
  <si>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</si>
  <si>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</si>
  <si>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</si>
  <si>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</si>
  <si>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</si>
  <si>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</si>
  <si>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</si>
  <si>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</si>
  <si>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</si>
  <si>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</si>
  <si>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</si>
  <si>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</si>
  <si>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</si>
  <si>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</si>
  <si>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</si>
  <si>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</si>
  <si>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</si>
  <si>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</si>
  <si>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</si>
  <si>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</si>
  <si>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</si>
  <si>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</si>
  <si>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</si>
  <si>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</si>
  <si>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</si>
  <si>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</si>
  <si>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</si>
  <si>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</si>
  <si>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</si>
  <si>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</si>
  <si>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</si>
  <si>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</si>
  <si>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</si>
  <si>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</si>
  <si>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</si>
  <si>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</si>
  <si>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</si>
  <si>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</si>
  <si>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</si>
  <si>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</si>
  <si>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</si>
  <si>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</si>
  <si>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</si>
  <si>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</si>
  <si>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</si>
  <si>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</si>
  <si>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</si>
  <si>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</si>
  <si>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</si>
  <si>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</si>
  <si>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</si>
  <si>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</si>
  <si>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</si>
  <si>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</si>
  <si>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</si>
  <si>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</si>
  <si>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</si>
  <si>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</si>
  <si>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</si>
  <si>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</si>
  <si>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</si>
  <si>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</si>
  <si>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</si>
  <si>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</si>
  <si>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</si>
  <si>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</si>
  <si>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</si>
  <si>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</si>
  <si>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</si>
  <si>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</si>
  <si>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</si>
  <si>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</si>
  <si>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</si>
  <si>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</si>
  <si>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</si>
  <si>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</si>
  <si>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</si>
  <si>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</si>
  <si>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</si>
  <si>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</si>
  <si>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</si>
  <si>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</si>
  <si>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</si>
  <si>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</si>
  <si>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</si>
  <si>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</si>
  <si>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</si>
  <si>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</si>
  <si>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</si>
  <si>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</si>
  <si>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</si>
  <si>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</si>
  <si>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</si>
  <si>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</si>
  <si>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</si>
  <si>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</si>
  <si>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</si>
  <si>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</si>
  <si>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</si>
  <si>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</si>
  <si>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</si>
  <si>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</si>
  <si>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</si>
  <si>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</si>
  <si>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</si>
  <si>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</si>
  <si>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</si>
  <si>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</si>
  <si>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</si>
  <si>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</si>
  <si>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</si>
  <si>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</si>
  <si>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</si>
  <si>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</si>
  <si>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</si>
  <si>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</si>
  <si>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</si>
  <si>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</si>
  <si>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</si>
  <si>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</si>
  <si>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</si>
  <si>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</si>
  <si>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</si>
  <si>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</si>
  <si>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</si>
  <si>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</si>
  <si>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</si>
  <si>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</si>
  <si>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</si>
  <si>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</si>
  <si>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</si>
  <si>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</si>
  <si>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</si>
  <si>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</si>
  <si>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</si>
  <si>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</si>
  <si>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</si>
  <si>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</si>
  <si>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</si>
  <si>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</si>
  <si>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</si>
  <si>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</si>
  <si>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</si>
  <si>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</si>
  <si>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</si>
  <si>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</si>
  <si>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</si>
  <si>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</si>
  <si>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</si>
  <si>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</si>
  <si>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</si>
  <si>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</si>
  <si>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</si>
  <si>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</si>
  <si>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</si>
  <si>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</si>
  <si>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</si>
  <si>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</si>
  <si>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</si>
  <si>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</si>
  <si>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</si>
  <si>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</si>
  <si>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</si>
  <si>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</si>
  <si>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</si>
  <si>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</si>
  <si>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</si>
  <si>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</si>
  <si>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</si>
  <si>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</si>
  <si>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</si>
  <si>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</si>
  <si>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</si>
  <si>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</si>
  <si>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</si>
  <si>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</si>
  <si>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</si>
  <si>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</si>
  <si>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</si>
  <si>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</si>
  <si>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</si>
  <si>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</si>
  <si>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</si>
  <si>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</si>
  <si>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</si>
  <si>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</si>
  <si>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</si>
  <si>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</si>
  <si>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</si>
  <si>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</si>
  <si>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</si>
  <si>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</si>
  <si>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</si>
  <si>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</si>
  <si>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</si>
  <si>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</si>
  <si>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</si>
  <si>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</si>
  <si>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</si>
  <si>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</si>
  <si>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</si>
  <si>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</si>
  <si>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</si>
  <si>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</si>
  <si>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</si>
  <si>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</si>
  <si>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</si>
  <si>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</si>
  <si>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</si>
  <si>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</si>
  <si>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</si>
  <si>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</si>
  <si>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</si>
  <si>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</si>
  <si>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</si>
  <si>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</si>
  <si>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</si>
  <si>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</si>
  <si>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</si>
  <si>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</si>
  <si>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</si>
  <si>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</si>
  <si>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</si>
  <si>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</si>
  <si>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</si>
  <si>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</si>
  <si>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</si>
  <si>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</si>
  <si>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</si>
  <si>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</si>
  <si>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</si>
  <si>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</si>
  <si>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</si>
  <si>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</si>
  <si>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</si>
  <si>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</si>
  <si>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</si>
  <si>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</si>
  <si>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</si>
  <si>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</si>
  <si>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</si>
  <si>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</si>
  <si>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</si>
  <si>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</si>
  <si>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</si>
  <si>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</si>
  <si>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</si>
  <si>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</si>
  <si>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</si>
  <si>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</si>
  <si>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</si>
  <si>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</si>
  <si>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</si>
  <si>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</si>
  <si>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</si>
  <si>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</si>
  <si>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</si>
  <si>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</si>
  <si>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</si>
  <si>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</si>
  <si>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</si>
  <si>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</si>
  <si>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</si>
  <si>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</si>
  <si>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</si>
  <si>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</si>
  <si>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</si>
  <si>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</si>
  <si>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</si>
  <si>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</si>
  <si>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</si>
  <si>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</si>
  <si>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</si>
  <si>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</si>
  <si>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</si>
  <si>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</si>
  <si>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</si>
  <si>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</si>
  <si>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</si>
  <si>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</si>
  <si>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</si>
  <si>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</si>
  <si>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</si>
  <si>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</si>
  <si>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</si>
  <si>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</si>
  <si>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</si>
  <si>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</si>
  <si>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</si>
  <si>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</si>
  <si>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</si>
  <si>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</si>
  <si>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</si>
  <si>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</si>
  <si>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</si>
  <si>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</si>
  <si>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</si>
  <si>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</si>
  <si>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</si>
  <si>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</si>
  <si>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</si>
  <si>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</si>
  <si>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</si>
  <si>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</si>
  <si>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</si>
  <si>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</si>
  <si>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</si>
  <si>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</si>
  <si>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</si>
  <si>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</si>
  <si>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</si>
  <si>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</si>
  <si>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</si>
  <si>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</si>
  <si>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</si>
  <si>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</si>
  <si>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</si>
  <si>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</si>
  <si>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</si>
  <si>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</si>
  <si>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</si>
  <si>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</si>
  <si>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</si>
  <si>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</si>
  <si>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</si>
  <si>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</si>
  <si>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</si>
  <si>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</si>
  <si>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</si>
  <si>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</si>
  <si>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</si>
  <si>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</si>
  <si>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</si>
  <si>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</si>
  <si>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</si>
  <si>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</si>
  <si>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</si>
  <si>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</si>
  <si>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</si>
  <si>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</si>
  <si>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</si>
  <si>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</si>
  <si>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</si>
  <si>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</si>
  <si>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</si>
  <si>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</si>
  <si>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</si>
  <si>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</si>
  <si>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</si>
  <si>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</si>
  <si>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</si>
  <si>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</si>
  <si>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</si>
  <si>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</si>
  <si>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</si>
  <si>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</si>
  <si>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</si>
  <si>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</si>
  <si>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</si>
  <si>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</si>
  <si>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</si>
  <si>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</si>
  <si>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</si>
  <si>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</si>
  <si>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</si>
  <si>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</si>
  <si>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</si>
  <si>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</si>
  <si>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</si>
  <si>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</si>
  <si>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</si>
  <si>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</si>
  <si>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</si>
  <si>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</si>
  <si>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</si>
  <si>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</si>
  <si>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</si>
  <si>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</si>
  <si>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</si>
  <si>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</si>
  <si>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</si>
  <si>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</si>
  <si>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</si>
  <si>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</si>
  <si>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</si>
  <si>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</si>
  <si>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</si>
  <si>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</si>
  <si>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</si>
  <si>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</si>
  <si>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</si>
  <si>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</si>
  <si>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</si>
  <si>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</si>
  <si>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</si>
  <si>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</si>
  <si>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</si>
  <si>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</si>
  <si>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</si>
  <si>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</si>
  <si>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</si>
  <si>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</si>
  <si>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</si>
  <si>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</si>
  <si>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</si>
  <si>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</si>
  <si>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</si>
  <si>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</si>
  <si>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</si>
  <si>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</si>
  <si>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</si>
  <si>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</si>
  <si>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</si>
  <si>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</si>
  <si>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</si>
  <si>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</si>
  <si>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</si>
  <si>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</si>
  <si>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</si>
  <si>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</si>
  <si>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</si>
  <si>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</si>
  <si>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</si>
  <si>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</si>
  <si>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</si>
  <si>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</si>
  <si>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</si>
  <si>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</si>
  <si>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</si>
  <si>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</si>
  <si>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</si>
  <si>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</si>
  <si>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</si>
  <si>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</si>
  <si>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</si>
  <si>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</si>
  <si>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</si>
  <si>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</si>
  <si>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</si>
  <si>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</si>
  <si>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</si>
  <si>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</si>
  <si>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</si>
  <si>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</si>
  <si>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</si>
  <si>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</si>
  <si>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</si>
  <si>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</si>
  <si>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</si>
  <si>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</si>
  <si>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</si>
  <si>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</si>
  <si>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</si>
  <si>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</si>
  <si>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</si>
  <si>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</si>
  <si>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</si>
  <si>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</si>
  <si>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</si>
  <si>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</si>
  <si>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</si>
  <si>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</si>
  <si>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</si>
  <si>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</si>
  <si>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</si>
  <si>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</si>
  <si>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</si>
  <si>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</si>
  <si>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</si>
  <si>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</si>
  <si>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</si>
  <si>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</si>
  <si>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</si>
  <si>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</si>
  <si>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</si>
  <si>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</si>
  <si>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</si>
  <si>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</si>
  <si>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</si>
  <si>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</si>
  <si>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</si>
  <si>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</si>
  <si>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</si>
  <si>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</si>
  <si>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</si>
  <si>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</si>
  <si>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</si>
  <si>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</si>
  <si>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</si>
  <si>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</si>
  <si>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</si>
  <si>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</si>
  <si>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</si>
  <si>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</si>
  <si>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</si>
  <si>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</si>
  <si>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</si>
  <si>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</si>
  <si>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</si>
  <si>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</si>
  <si>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</si>
  <si>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</si>
  <si>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</si>
  <si>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</si>
  <si>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</si>
  <si>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</si>
  <si>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</si>
  <si>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</si>
  <si>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</si>
  <si>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</si>
  <si>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</si>
  <si>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</si>
  <si>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</si>
  <si>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</si>
  <si>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</si>
  <si>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</si>
  <si>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</si>
  <si>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</si>
  <si>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</si>
  <si>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</si>
  <si>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</si>
  <si>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</si>
  <si>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</si>
  <si>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</si>
  <si>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</si>
  <si>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</si>
  <si>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</si>
  <si>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</si>
  <si>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</si>
  <si>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</si>
  <si>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</si>
  <si>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</si>
  <si>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</si>
  <si>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</si>
  <si>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</si>
  <si>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</si>
  <si>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</si>
  <si>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</si>
  <si>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</si>
  <si>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</si>
  <si>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</si>
  <si>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</si>
  <si>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</si>
  <si>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</si>
  <si>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</si>
  <si>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</si>
  <si>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</si>
  <si>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</si>
  <si>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</si>
  <si>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</si>
  <si>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</si>
  <si>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</si>
  <si>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</si>
  <si>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</si>
  <si>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</si>
  <si>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</si>
  <si>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</si>
  <si>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</si>
  <si>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</si>
  <si>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</si>
  <si>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</si>
  <si>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</si>
  <si>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</si>
  <si>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</si>
  <si>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</si>
  <si>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</si>
  <si>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</si>
  <si>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</si>
  <si>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</si>
  <si>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</si>
  <si>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</si>
  <si>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</si>
  <si>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</si>
  <si>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</si>
  <si>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</si>
  <si>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</si>
  <si>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</si>
  <si>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</si>
  <si>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</si>
  <si>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</si>
  <si>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</si>
  <si>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</si>
  <si>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</si>
  <si>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</si>
  <si>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</si>
  <si>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</si>
  <si>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</si>
  <si>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</si>
  <si>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</si>
  <si>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</si>
  <si>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</si>
  <si>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</si>
  <si>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</si>
  <si>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</si>
  <si>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</si>
  <si>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</si>
  <si>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</si>
  <si>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</si>
  <si>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</si>
  <si>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</si>
  <si>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</si>
  <si>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</si>
  <si>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</si>
  <si>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</si>
  <si>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</si>
  <si>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</si>
  <si>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</si>
  <si>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</si>
  <si>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</si>
  <si>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</si>
  <si>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</si>
  <si>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</si>
  <si>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</si>
  <si>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</si>
  <si>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</si>
  <si>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</si>
  <si>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</si>
  <si>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</si>
  <si>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</si>
  <si>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</si>
  <si>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</si>
  <si>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</si>
  <si>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</si>
  <si>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</si>
  <si>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</si>
  <si>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</si>
  <si>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</si>
  <si>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</si>
  <si>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</si>
  <si>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</si>
  <si>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</si>
  <si>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</si>
  <si>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</si>
  <si>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</si>
  <si>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</si>
  <si>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</si>
  <si>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</si>
  <si>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</si>
  <si>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</si>
  <si>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</si>
  <si>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</si>
  <si>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</si>
  <si>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</si>
  <si>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</si>
  <si>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</si>
  <si>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</si>
  <si>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</si>
  <si>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</si>
  <si>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</si>
  <si>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</si>
  <si>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</si>
  <si>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</si>
  <si>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</si>
  <si>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</si>
  <si>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</si>
  <si>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</si>
  <si>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</si>
  <si>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</si>
  <si>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</si>
  <si>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</si>
  <si>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</si>
  <si>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</si>
  <si>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</si>
  <si>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</si>
  <si>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</si>
  <si>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</si>
  <si>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</si>
  <si>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</si>
  <si>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</si>
  <si>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</si>
  <si>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</si>
  <si>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</si>
  <si>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</si>
  <si>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</si>
  <si>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</si>
  <si>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</si>
  <si>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</si>
  <si>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</si>
  <si>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</si>
  <si>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</si>
  <si>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</si>
  <si>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</si>
  <si>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</si>
  <si>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</si>
  <si>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</si>
  <si>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</si>
  <si>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</si>
  <si>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</si>
  <si>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</si>
  <si>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</si>
  <si>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</si>
  <si>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</si>
  <si>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</si>
  <si>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</si>
  <si>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</si>
  <si>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</si>
  <si>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</si>
  <si>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</si>
  <si>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</si>
  <si>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</si>
  <si>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</si>
  <si>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</si>
  <si>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</si>
  <si>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</si>
  <si>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</si>
  <si>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</si>
  <si>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</si>
  <si>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</si>
  <si>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</si>
  <si>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</si>
  <si>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</si>
  <si>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</si>
  <si>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</si>
  <si>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</si>
  <si>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</si>
  <si>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</si>
  <si>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</si>
  <si>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</si>
  <si>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</si>
  <si>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</si>
  <si>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</si>
  <si>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</si>
  <si>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</si>
  <si>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</si>
  <si>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</si>
  <si>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</si>
  <si>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</si>
  <si>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</si>
  <si>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</si>
  <si>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</si>
  <si>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</si>
  <si>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</si>
  <si>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</si>
  <si>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</si>
  <si>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</si>
  <si>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</si>
  <si>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</si>
  <si>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</si>
  <si>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</si>
  <si>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</si>
  <si>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</si>
  <si>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</si>
  <si>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</si>
  <si>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</si>
  <si>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</si>
  <si>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</si>
  <si>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</si>
  <si>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</si>
  <si>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</si>
  <si>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</si>
  <si>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</si>
  <si>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</si>
  <si>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</si>
  <si>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</si>
  <si>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</si>
  <si>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</si>
  <si>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</si>
  <si>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</si>
  <si>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</si>
  <si>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</si>
  <si>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</si>
  <si>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</si>
  <si>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</si>
  <si>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</si>
  <si>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</si>
  <si>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</si>
  <si>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</si>
  <si>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</si>
  <si>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</si>
  <si>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</si>
  <si>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</si>
  <si>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</si>
  <si>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</si>
  <si>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</si>
  <si>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</si>
  <si>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</si>
  <si>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</si>
  <si>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</si>
  <si>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</si>
  <si>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</si>
  <si>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</si>
  <si>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</si>
  <si>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</si>
  <si>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</si>
  <si>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</si>
  <si>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</si>
  <si>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</si>
  <si>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</si>
  <si>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</si>
  <si>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</si>
  <si>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</si>
  <si>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</si>
  <si>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</si>
  <si>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</si>
  <si>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</si>
  <si>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</si>
  <si>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</si>
  <si>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</si>
  <si>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</si>
  <si>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</si>
  <si>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</si>
  <si>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</si>
  <si>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</si>
  <si>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</si>
  <si>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</si>
  <si>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</si>
  <si>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</si>
  <si>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</si>
  <si>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</si>
  <si>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</si>
  <si>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</si>
  <si>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</si>
  <si>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</si>
  <si>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</si>
  <si>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</si>
  <si>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</si>
  <si>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</si>
  <si>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</si>
  <si>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</si>
  <si>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</si>
  <si>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</si>
  <si>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</si>
  <si>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</si>
  <si>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</si>
  <si>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</si>
  <si>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</si>
  <si>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</si>
  <si>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</si>
  <si>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</si>
  <si>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</si>
  <si>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</si>
  <si>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</si>
  <si>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</si>
  <si>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</si>
  <si>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</si>
  <si>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</si>
  <si>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</si>
  <si>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</si>
  <si>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</si>
  <si>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</si>
  <si>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</si>
  <si>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</si>
  <si>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</si>
  <si>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</si>
  <si>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</si>
  <si>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</si>
  <si>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</si>
  <si>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</si>
  <si>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</si>
  <si>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</si>
  <si>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</si>
  <si>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</si>
  <si>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</si>
  <si>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</si>
  <si>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</si>
  <si>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</si>
  <si>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</si>
  <si>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</si>
  <si>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</si>
  <si>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</si>
  <si>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</si>
  <si>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</si>
  <si>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</si>
  <si>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</si>
  <si>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</si>
  <si>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</si>
  <si>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</si>
  <si>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</si>
  <si>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</si>
  <si>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</si>
  <si>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</si>
  <si>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</si>
  <si>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</si>
  <si>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</si>
  <si>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</si>
  <si>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</si>
  <si>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</si>
  <si>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</si>
  <si>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</si>
  <si>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</si>
  <si>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</si>
  <si>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</si>
  <si>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</si>
  <si>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</si>
  <si>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</si>
  <si>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</si>
  <si>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</si>
  <si>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</si>
  <si>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</si>
  <si>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</si>
  <si>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</si>
  <si>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</si>
  <si>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</si>
  <si>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</si>
  <si>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</si>
  <si>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</si>
  <si>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</si>
  <si>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</si>
  <si>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</si>
  <si>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</si>
  <si>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</si>
  <si>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</si>
  <si>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</si>
  <si>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</si>
  <si>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</si>
  <si>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</si>
  <si>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</si>
  <si>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</si>
  <si>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</si>
  <si>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</si>
  <si>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</si>
  <si>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</si>
  <si>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</si>
  <si>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</si>
  <si>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</si>
  <si>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</si>
  <si>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</si>
  <si>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</si>
  <si>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</si>
  <si>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</si>
  <si>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</si>
  <si>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</si>
  <si>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</si>
  <si>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</si>
  <si>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</si>
  <si>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</si>
  <si>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</si>
  <si>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</si>
  <si>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</si>
  <si>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</si>
  <si>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</si>
  <si>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</si>
  <si>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</si>
  <si>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</si>
  <si>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</si>
  <si>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</si>
  <si>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</si>
  <si>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</si>
  <si>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</si>
  <si>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</si>
  <si>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</si>
  <si>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</si>
  <si>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</si>
  <si>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</si>
  <si>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</si>
  <si>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</si>
  <si>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</si>
  <si>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</si>
  <si>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</si>
  <si>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</si>
  <si>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</si>
  <si>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</si>
  <si>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</si>
  <si>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</si>
  <si>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</si>
  <si>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</si>
  <si>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</si>
  <si>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</si>
  <si>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</si>
  <si>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</si>
  <si>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</si>
  <si>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</si>
  <si>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</si>
  <si>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</si>
  <si>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</si>
  <si>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</si>
  <si>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</si>
  <si>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</si>
  <si>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</si>
  <si>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</si>
  <si>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</si>
  <si>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</si>
  <si>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</si>
  <si>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</si>
  <si>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</si>
  <si>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</si>
  <si>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</si>
  <si>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</si>
  <si>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</si>
  <si>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</si>
  <si>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</si>
  <si>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</si>
  <si>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</si>
  <si>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</si>
  <si>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</si>
  <si>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</si>
  <si>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</si>
  <si>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</si>
  <si>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</si>
  <si>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</si>
  <si>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</si>
  <si>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</si>
  <si>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</si>
  <si>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</si>
  <si>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</si>
  <si>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</si>
  <si>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</si>
  <si>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</si>
  <si>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</si>
  <si>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</si>
  <si>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</si>
  <si>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</si>
  <si>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</si>
  <si>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</si>
  <si>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</si>
  <si>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</si>
  <si>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</si>
  <si>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</si>
  <si>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</si>
  <si>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</si>
  <si>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</si>
  <si>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</si>
  <si>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</si>
  <si>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</si>
  <si>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</si>
  <si>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</si>
  <si>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</si>
  <si>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</si>
  <si>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</si>
  <si>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</si>
  <si>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</si>
  <si>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</si>
  <si>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</si>
  <si>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</si>
  <si>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</si>
  <si>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</si>
  <si>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</si>
  <si>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</si>
  <si>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</si>
  <si>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</si>
  <si>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</si>
  <si>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</si>
  <si>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</si>
  <si>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</si>
  <si>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</si>
  <si>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</si>
  <si>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</si>
  <si>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</si>
  <si>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</si>
  <si>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</si>
  <si>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</si>
  <si>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</si>
  <si>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</si>
  <si>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</si>
  <si>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</si>
  <si>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</si>
  <si>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</si>
  <si>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</si>
  <si>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</si>
  <si>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</si>
  <si>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</si>
  <si>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</si>
  <si>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</si>
  <si>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</si>
  <si>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</si>
  <si>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</si>
  <si>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</si>
  <si>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</si>
  <si>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</si>
  <si>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</si>
  <si>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</si>
  <si>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</si>
  <si>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</si>
  <si>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</si>
  <si>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</si>
  <si>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</si>
  <si>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</si>
  <si>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</si>
  <si>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</si>
  <si>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</si>
  <si>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</si>
  <si>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</si>
  <si>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</si>
  <si>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</si>
  <si>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</si>
  <si>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</si>
  <si>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</si>
  <si>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</si>
  <si>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</si>
  <si>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</si>
  <si>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</si>
  <si>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</si>
  <si>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</si>
  <si>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</si>
  <si>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</si>
  <si>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</si>
  <si>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</si>
  <si>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</si>
  <si>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</si>
  <si>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</si>
  <si>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</si>
  <si>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</si>
  <si>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</si>
  <si>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</si>
  <si>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</si>
  <si>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</si>
  <si>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</si>
  <si>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</si>
  <si>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</si>
  <si>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</si>
  <si>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</si>
  <si>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</si>
  <si>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</si>
  <si>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</si>
  <si>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</si>
  <si>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</si>
  <si>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</si>
  <si>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</si>
  <si>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</si>
  <si>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</si>
  <si>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</si>
  <si>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</si>
  <si>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</si>
  <si>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</si>
  <si>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</si>
  <si>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</si>
  <si>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</si>
  <si>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</si>
  <si>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</si>
  <si>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</si>
  <si>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</si>
  <si>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</si>
  <si>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</si>
  <si>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</si>
  <si>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</si>
  <si>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</si>
  <si>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</si>
  <si>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</si>
  <si>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</si>
  <si>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</si>
  <si>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</si>
  <si>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</si>
  <si>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</si>
  <si>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</si>
  <si>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</si>
  <si>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</si>
  <si>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</si>
  <si>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</si>
  <si>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</si>
  <si>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</si>
  <si>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</si>
  <si>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</si>
  <si>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</si>
  <si>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</si>
  <si>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</si>
  <si>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</si>
  <si>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</si>
  <si>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</si>
  <si>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</si>
  <si>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</si>
  <si>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</si>
  <si>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</si>
  <si>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</si>
  <si>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</si>
  <si>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</si>
  <si>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</si>
  <si>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</si>
  <si>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</si>
  <si>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</si>
  <si>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</si>
  <si>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</si>
  <si>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</si>
  <si>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</si>
  <si>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</si>
  <si>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</si>
  <si>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</si>
  <si>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</si>
  <si>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</si>
  <si>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</si>
  <si>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</si>
  <si>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</si>
  <si>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</si>
  <si>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</si>
  <si>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</si>
  <si>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</si>
  <si>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</si>
  <si>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</si>
  <si>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</si>
  <si>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</si>
  <si>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</si>
  <si>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</si>
  <si>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</si>
  <si>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</si>
  <si>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</si>
  <si>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</si>
  <si>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</si>
  <si>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</si>
  <si>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</si>
  <si>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</si>
  <si>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</si>
  <si>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</si>
  <si>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</si>
  <si>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</si>
  <si>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</si>
  <si>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</si>
  <si>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</si>
  <si>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</si>
  <si>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</si>
  <si>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</si>
  <si>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</si>
  <si>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</si>
  <si>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</si>
  <si>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</si>
  <si>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</si>
  <si>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</si>
  <si>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</si>
  <si>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</si>
  <si>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</si>
  <si>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</si>
  <si>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</si>
  <si>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</si>
  <si>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</si>
  <si>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</si>
  <si>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</si>
  <si>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</si>
  <si>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</si>
  <si>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</si>
  <si>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</si>
  <si>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</si>
  <si>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</si>
  <si>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</si>
  <si>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</si>
  <si>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</si>
  <si>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</si>
  <si>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</si>
  <si>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</si>
  <si>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</si>
  <si>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</si>
  <si>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</si>
  <si>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</si>
  <si>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</si>
  <si>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</si>
  <si>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</si>
  <si>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</si>
  <si>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</si>
  <si>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</si>
  <si>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</si>
  <si>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</si>
  <si>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</si>
  <si>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</si>
  <si>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</si>
  <si>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</si>
  <si>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</si>
  <si>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</si>
  <si>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</si>
  <si>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</si>
  <si>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</si>
  <si>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</si>
  <si>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</si>
  <si>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</si>
  <si>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</si>
  <si>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</si>
  <si>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</si>
  <si>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</si>
  <si>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</si>
  <si>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</si>
  <si>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</si>
  <si>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</si>
  <si>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</si>
  <si>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</si>
  <si>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</si>
  <si>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</si>
  <si>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</si>
  <si>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</si>
  <si>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</si>
  <si>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</si>
  <si>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</si>
  <si>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</si>
  <si>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</si>
  <si>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</si>
  <si>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</si>
  <si>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</si>
  <si>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</si>
  <si>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</si>
  <si>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</si>
  <si>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</si>
  <si>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</si>
  <si>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</si>
  <si>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</si>
  <si>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</si>
  <si>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</si>
  <si>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</si>
  <si>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</si>
  <si>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</si>
  <si>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</si>
  <si>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</si>
  <si>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</si>
  <si>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</si>
  <si>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</si>
  <si>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</si>
  <si>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</si>
  <si>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</si>
  <si>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</si>
  <si>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</si>
  <si>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</si>
  <si>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</si>
  <si>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</si>
  <si>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</si>
  <si>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</si>
  <si>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</si>
  <si>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</si>
  <si>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</si>
  <si>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</si>
  <si>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</si>
  <si>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</si>
  <si>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</si>
  <si>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</si>
  <si>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</si>
  <si>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</si>
  <si>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</si>
  <si>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</si>
  <si>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</si>
  <si>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</si>
  <si>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</si>
  <si>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</si>
  <si>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</si>
  <si>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</si>
  <si>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</si>
  <si>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</si>
  <si>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</si>
  <si>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</si>
  <si>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</si>
  <si>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</si>
  <si>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</si>
  <si>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</si>
  <si>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</si>
  <si>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</si>
  <si>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</si>
  <si>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</si>
  <si>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</si>
  <si>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</si>
  <si>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</si>
  <si>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</si>
  <si>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</si>
  <si>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</si>
  <si>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</si>
  <si>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</si>
  <si>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</si>
  <si>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</si>
  <si>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</si>
  <si>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</si>
  <si>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</si>
  <si>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</si>
  <si>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</si>
  <si>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</si>
  <si>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</si>
  <si>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</si>
  <si>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</si>
  <si>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</si>
  <si>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</si>
  <si>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</si>
  <si>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</si>
  <si>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</si>
  <si>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</si>
  <si>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</si>
  <si>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</si>
  <si>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</si>
  <si>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</si>
  <si>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</si>
  <si>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</si>
  <si>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</si>
  <si>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</si>
  <si>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</si>
  <si>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</si>
  <si>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</si>
  <si>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</si>
  <si>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</si>
  <si>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</si>
  <si>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</si>
  <si>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</si>
  <si>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</si>
  <si>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</si>
  <si>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</si>
  <si>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</si>
  <si>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</si>
  <si>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</si>
  <si>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</si>
  <si>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</si>
  <si>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</si>
  <si>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</si>
  <si>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</si>
  <si>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</si>
  <si>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</si>
  <si>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</si>
  <si>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</si>
  <si>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</si>
  <si>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</si>
  <si>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</si>
  <si>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</si>
  <si>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</si>
  <si>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</si>
  <si>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</si>
  <si>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</si>
  <si>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</si>
  <si>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</si>
  <si>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</si>
  <si>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</si>
  <si>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</si>
  <si>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</si>
  <si>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</si>
  <si>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</si>
  <si>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</si>
  <si>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</si>
  <si>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</si>
  <si>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</si>
  <si>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</si>
  <si>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</si>
  <si>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</si>
  <si>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</si>
  <si>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</si>
  <si>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</si>
  <si>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</si>
  <si>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</si>
  <si>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</si>
  <si>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</si>
  <si>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</si>
  <si>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</si>
  <si>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</si>
  <si>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</si>
  <si>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</si>
  <si>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</si>
  <si>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</si>
  <si>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</si>
  <si>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</si>
  <si>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</si>
  <si>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</si>
  <si>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</si>
  <si>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</si>
  <si>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</si>
  <si>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</si>
  <si>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</si>
  <si>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</si>
  <si>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</si>
  <si>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</si>
  <si>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</si>
  <si>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</si>
  <si>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</si>
  <si>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</si>
  <si>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</si>
  <si>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</si>
  <si>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</si>
  <si>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</si>
  <si>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</si>
  <si>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</si>
  <si>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</si>
  <si>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</si>
  <si>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</si>
  <si>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</si>
  <si>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</si>
  <si>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</si>
  <si>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</si>
  <si>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</si>
  <si>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</si>
  <si>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</si>
  <si>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</si>
  <si>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</si>
  <si>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</si>
  <si>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</si>
  <si>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</si>
  <si>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</si>
  <si>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</si>
  <si>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</si>
  <si>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</si>
  <si>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</si>
  <si>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</si>
  <si>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</si>
  <si>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</si>
  <si>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</si>
  <si>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</si>
  <si>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</si>
  <si>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</si>
  <si>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</si>
  <si>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</si>
  <si>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</si>
  <si>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</si>
  <si>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</si>
  <si>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</si>
  <si>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</si>
  <si>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</si>
  <si>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</si>
  <si>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</si>
  <si>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</si>
  <si>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</si>
  <si>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</si>
  <si>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</si>
  <si>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</si>
  <si>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</si>
  <si>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</si>
  <si>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</si>
  <si>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</si>
  <si>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</si>
  <si>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</si>
  <si>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</si>
  <si>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</si>
  <si>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</si>
  <si>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</si>
  <si>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</si>
  <si>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</si>
  <si>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</si>
  <si>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</si>
  <si>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</si>
  <si>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</si>
  <si>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</si>
  <si>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</si>
  <si>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</si>
  <si>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</si>
  <si>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</si>
  <si>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</si>
  <si>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</si>
  <si>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</si>
  <si>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</si>
  <si>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</si>
  <si>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</si>
  <si>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</si>
  <si>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</si>
  <si>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</si>
  <si>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</si>
  <si>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</si>
  <si>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</si>
  <si>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</si>
  <si>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</si>
  <si>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</si>
  <si>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</si>
  <si>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</si>
  <si>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</si>
  <si>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</si>
  <si>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</si>
  <si>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</si>
  <si>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</si>
  <si>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</si>
  <si>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</si>
  <si>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</si>
  <si>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</si>
  <si>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</si>
  <si>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</si>
  <si>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</si>
  <si>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</si>
  <si>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</si>
  <si>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</si>
  <si>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</si>
  <si>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</si>
  <si>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</si>
  <si>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</si>
  <si>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</si>
  <si>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</si>
  <si>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</si>
  <si>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</si>
  <si>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</si>
  <si>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</si>
  <si>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</si>
  <si>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</si>
  <si>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</si>
  <si>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</si>
  <si>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</si>
  <si>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</si>
  <si>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</si>
  <si>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</si>
  <si>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</si>
  <si>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</si>
  <si>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</si>
  <si>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</si>
  <si>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</si>
  <si>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</si>
  <si>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</si>
  <si>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</si>
  <si>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</si>
  <si>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</si>
  <si>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</si>
  <si>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</si>
  <si>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</si>
  <si>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</si>
  <si>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</si>
  <si>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</si>
  <si>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</si>
  <si>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</si>
  <si>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</si>
  <si>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</si>
  <si>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</si>
  <si>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</si>
  <si>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</si>
  <si>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</si>
  <si>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</si>
  <si>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</si>
  <si>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</si>
  <si>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</si>
  <si>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</si>
  <si>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</si>
  <si>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</si>
  <si>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</si>
  <si>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</si>
  <si>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</si>
  <si>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</si>
  <si>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</si>
  <si>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</si>
  <si>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</si>
  <si>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</si>
  <si>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</si>
  <si>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</si>
  <si>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</si>
  <si>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</si>
  <si>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</si>
  <si>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</si>
  <si>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</si>
  <si>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</si>
  <si>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</si>
  <si>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</si>
  <si>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</si>
  <si>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</si>
  <si>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</si>
  <si>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</si>
  <si>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</si>
  <si>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</si>
  <si>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</si>
  <si>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</si>
  <si>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</si>
  <si>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</si>
  <si>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</si>
  <si>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</si>
  <si>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</si>
  <si>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</si>
  <si>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</si>
  <si>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</si>
  <si>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</si>
  <si>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</si>
  <si>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</si>
  <si>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</si>
  <si>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</si>
  <si>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</si>
  <si>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</si>
  <si>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</si>
  <si>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</si>
  <si>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</si>
  <si>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</si>
  <si>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</si>
  <si>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</si>
  <si>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</si>
  <si>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</si>
  <si>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</si>
  <si>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</si>
  <si>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</si>
  <si>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</si>
  <si>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</si>
  <si>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</si>
  <si>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</si>
  <si>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</si>
  <si>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</si>
  <si>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</si>
  <si>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</si>
  <si>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</si>
  <si>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</si>
  <si>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</si>
  <si>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</si>
  <si>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</si>
  <si>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</si>
  <si>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</si>
  <si>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</si>
  <si>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</si>
  <si>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</si>
  <si>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</si>
  <si>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</si>
  <si>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</si>
  <si>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</si>
  <si>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</si>
  <si>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</si>
  <si>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</si>
  <si>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</si>
  <si>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</si>
  <si>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</si>
  <si>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</si>
  <si>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</si>
  <si>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</si>
  <si>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</si>
  <si>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</si>
  <si>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</si>
  <si>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</si>
  <si>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</si>
  <si>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</si>
  <si>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</si>
  <si>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</si>
  <si>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</si>
  <si>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</si>
  <si>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</si>
  <si>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</si>
  <si>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</si>
  <si>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</si>
  <si>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</si>
  <si>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</si>
  <si>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</si>
  <si>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</si>
  <si>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</si>
  <si>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</si>
  <si>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</si>
  <si>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</si>
  <si>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</si>
  <si>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</si>
  <si>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</si>
  <si>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</si>
  <si>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</si>
  <si>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</si>
  <si>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</si>
  <si>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</si>
  <si>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</si>
  <si>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</si>
  <si>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</si>
  <si>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</si>
  <si>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</si>
  <si>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</si>
  <si>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</si>
  <si>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</si>
  <si>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</si>
  <si>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</si>
  <si>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</si>
  <si>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</si>
  <si>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</si>
  <si>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</si>
  <si>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</si>
  <si>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</si>
  <si>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</si>
  <si>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</si>
  <si>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</si>
  <si>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</si>
  <si>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</si>
  <si>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</si>
  <si>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</si>
  <si>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</si>
  <si>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</si>
  <si>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</si>
  <si>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</si>
  <si>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</si>
  <si>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</si>
  <si>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</si>
  <si>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</si>
  <si>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</si>
  <si>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</si>
  <si>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</si>
  <si>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</si>
  <si>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</si>
  <si>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</si>
  <si>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</si>
  <si>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</si>
  <si>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</si>
  <si>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</si>
  <si>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</si>
  <si>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</si>
  <si>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</si>
  <si>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</si>
  <si>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</si>
  <si>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</si>
  <si>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</si>
  <si>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</si>
  <si>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</si>
  <si>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</si>
  <si>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</si>
  <si>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</si>
  <si>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</si>
  <si>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</si>
  <si>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</si>
  <si>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</si>
  <si>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</si>
  <si>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</si>
  <si>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</si>
  <si>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</si>
  <si>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</si>
  <si>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</si>
  <si>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</si>
  <si>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</si>
  <si>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</si>
  <si>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</si>
  <si>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</si>
  <si>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</si>
  <si>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</si>
  <si>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</si>
  <si>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</si>
  <si>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</si>
  <si>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</si>
  <si>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</si>
  <si>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</si>
  <si>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</si>
  <si>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</si>
  <si>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</si>
  <si>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</si>
  <si>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</si>
  <si>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</si>
  <si>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</si>
  <si>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</si>
  <si>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</si>
  <si>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</si>
  <si>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</si>
  <si>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</si>
  <si>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</si>
  <si>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</si>
  <si>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</si>
  <si>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</si>
  <si>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</si>
  <si>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</si>
  <si>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</si>
  <si>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</si>
  <si>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</si>
  <si>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</si>
  <si>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</si>
  <si>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</si>
  <si>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</si>
  <si>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</si>
  <si>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</si>
  <si>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</si>
  <si>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</si>
  <si>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</si>
  <si>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</si>
  <si>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</si>
  <si>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</si>
  <si>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</si>
  <si>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</si>
  <si>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</si>
  <si>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</si>
  <si>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</si>
  <si>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</si>
  <si>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</si>
  <si>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</si>
  <si>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</si>
  <si>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</si>
  <si>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</si>
  <si>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</si>
  <si>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</si>
  <si>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</si>
  <si>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</si>
  <si>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</si>
  <si>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</si>
  <si>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</si>
  <si>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</si>
  <si>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</si>
  <si>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</si>
  <si>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</si>
  <si>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</si>
  <si>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</si>
  <si>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</si>
  <si>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</si>
  <si>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</si>
  <si>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</si>
  <si>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</si>
  <si>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</si>
  <si>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</si>
  <si>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</si>
  <si>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</si>
  <si>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</si>
  <si>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</si>
  <si>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</si>
  <si>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</si>
  <si>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</si>
  <si>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</si>
  <si>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</si>
  <si>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</si>
  <si>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</si>
  <si>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</si>
  <si>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</si>
  <si>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</si>
  <si>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</si>
  <si>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</si>
  <si>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</si>
  <si>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</si>
  <si>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</si>
  <si>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</si>
  <si>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</si>
  <si>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</si>
  <si>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</si>
  <si>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</si>
  <si>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</si>
  <si>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</si>
  <si>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</si>
  <si>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</si>
  <si>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</si>
  <si>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</si>
  <si>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</si>
  <si>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</si>
  <si>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</si>
  <si>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</si>
  <si>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</si>
  <si>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</si>
  <si>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</si>
  <si>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</si>
  <si>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</si>
  <si>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</si>
  <si>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</si>
  <si>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</si>
  <si>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</si>
  <si>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</si>
  <si>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</si>
  <si>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</si>
  <si>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</si>
  <si>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</si>
  <si>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</si>
  <si>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</si>
  <si>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</si>
  <si>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</si>
  <si>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</si>
  <si>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</si>
  <si>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</si>
  <si>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</si>
  <si>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</si>
  <si>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</si>
  <si>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</si>
  <si>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</si>
  <si>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</si>
  <si>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</si>
  <si>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</si>
  <si>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</si>
  <si>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</si>
  <si>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</si>
  <si>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</si>
  <si>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</si>
  <si>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</si>
  <si>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</si>
  <si>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</si>
  <si>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</si>
  <si>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</si>
  <si>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</si>
  <si>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</si>
  <si>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</si>
  <si>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</si>
  <si>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</si>
  <si>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</si>
  <si>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</si>
  <si>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</si>
  <si>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</si>
  <si>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</si>
  <si>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</si>
  <si>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</si>
  <si>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</si>
  <si>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</si>
  <si>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</si>
  <si>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</si>
  <si>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</si>
  <si>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</si>
  <si>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</si>
  <si>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</si>
  <si>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</si>
  <si>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</si>
  <si>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</si>
  <si>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</si>
  <si>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</si>
  <si>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</si>
  <si>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</si>
  <si>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</si>
  <si>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</si>
  <si>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</si>
  <si>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</si>
  <si>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</si>
  <si>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</si>
  <si>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</si>
  <si>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</si>
  <si>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</si>
  <si>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</si>
  <si>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</si>
  <si>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</si>
  <si>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</si>
  <si>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</si>
  <si>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</si>
  <si>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</si>
  <si>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</si>
  <si>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</si>
  <si>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</si>
  <si>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</si>
  <si>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</si>
  <si>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</si>
  <si>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</si>
  <si>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</si>
  <si>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</si>
  <si>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</si>
  <si>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</si>
  <si>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</si>
  <si>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</si>
  <si>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</si>
  <si>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</si>
  <si>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</si>
  <si>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</si>
  <si>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</si>
  <si>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</si>
  <si>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</si>
  <si>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</si>
  <si>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</si>
  <si>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</si>
  <si>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</si>
  <si>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</si>
  <si>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</si>
  <si>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</si>
  <si>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</si>
  <si>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</si>
  <si>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</si>
  <si>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</si>
  <si>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</si>
  <si>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</si>
  <si>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</si>
  <si>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</si>
  <si>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</si>
  <si>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</si>
  <si>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</si>
  <si>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</si>
  <si>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</si>
  <si>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</si>
  <si>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</si>
  <si>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</si>
  <si>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</si>
  <si>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</si>
  <si>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</si>
  <si>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</si>
  <si>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</si>
  <si>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</si>
  <si>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</si>
  <si>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</si>
  <si>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</si>
  <si>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</si>
  <si>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</si>
  <si>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</si>
  <si>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</si>
  <si>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</si>
  <si>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</si>
  <si>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</si>
  <si>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</si>
  <si>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</si>
  <si>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</si>
  <si>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</si>
  <si>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</si>
  <si>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</si>
  <si>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</si>
  <si>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</si>
  <si>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</si>
  <si>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</si>
  <si>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</si>
  <si>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</si>
  <si>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</si>
  <si>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</si>
  <si>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</si>
  <si>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</si>
  <si>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</si>
  <si>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</si>
  <si>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</si>
  <si>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</si>
  <si>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</si>
  <si>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</si>
  <si>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</si>
  <si>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</si>
  <si>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</si>
  <si>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</si>
  <si>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</si>
  <si>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</si>
  <si>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</si>
  <si>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</si>
  <si>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</si>
  <si>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</si>
  <si>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</si>
  <si>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</si>
  <si>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</si>
  <si>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</si>
  <si>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</si>
  <si>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</si>
  <si>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</si>
  <si>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</si>
  <si>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</si>
  <si>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</si>
  <si>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</si>
  <si>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</si>
  <si>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</si>
  <si>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</si>
  <si>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</si>
  <si>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</si>
  <si>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</si>
  <si>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</si>
  <si>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</si>
  <si>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</si>
  <si>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</si>
  <si>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</si>
  <si>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</si>
  <si>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</si>
  <si>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</si>
  <si>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</si>
  <si>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</si>
  <si>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</si>
  <si>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</si>
  <si>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</si>
  <si>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</si>
  <si>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</si>
  <si>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</si>
  <si>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</si>
  <si>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</si>
  <si>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</si>
  <si>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</si>
  <si>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</si>
  <si>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</si>
  <si>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</si>
  <si>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</si>
  <si>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</si>
  <si>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</si>
  <si>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</si>
  <si>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</si>
  <si>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</si>
  <si>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</si>
  <si>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</si>
  <si>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</si>
  <si>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</si>
  <si>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</si>
  <si>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</si>
  <si>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</si>
  <si>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</si>
  <si>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</si>
  <si>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</si>
  <si>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</si>
  <si>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</si>
  <si>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</si>
  <si>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</si>
  <si>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</si>
  <si>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</si>
  <si>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</si>
  <si>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</si>
  <si>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</si>
  <si>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</si>
  <si>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</si>
  <si>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</si>
  <si>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</si>
  <si>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</si>
  <si>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</si>
  <si>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</si>
  <si>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</si>
  <si>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</si>
  <si>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</si>
  <si>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</si>
  <si>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</si>
  <si>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</si>
  <si>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</si>
  <si>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</si>
  <si>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</si>
  <si>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</si>
  <si>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</si>
  <si>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</si>
  <si>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</si>
  <si>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</si>
  <si>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</si>
  <si>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</si>
  <si>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</si>
  <si>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</si>
  <si>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</si>
  <si>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</si>
  <si>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</si>
  <si>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</si>
  <si>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</si>
  <si>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</si>
  <si>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</si>
  <si>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</si>
  <si>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</si>
  <si>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</si>
  <si>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</si>
  <si>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</si>
  <si>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</si>
  <si>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</si>
  <si>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</si>
  <si>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</si>
  <si>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</si>
  <si>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</si>
  <si>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</si>
  <si>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</si>
  <si>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</si>
  <si>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</si>
  <si>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</si>
  <si>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</si>
  <si>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</si>
  <si>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</si>
  <si>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</si>
  <si>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</si>
  <si>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</si>
  <si>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</si>
  <si>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</si>
  <si>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</si>
  <si>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</si>
  <si>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</si>
  <si>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</si>
  <si>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</si>
  <si>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</si>
  <si>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</si>
  <si>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</si>
  <si>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</si>
  <si>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</si>
  <si>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</si>
  <si>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</si>
  <si>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</si>
  <si>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</si>
  <si>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</si>
  <si>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</si>
  <si>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</si>
  <si>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</si>
  <si>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</si>
  <si>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</si>
  <si>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</si>
  <si>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</si>
  <si>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</si>
  <si>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</si>
  <si>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</si>
  <si>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</si>
  <si>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</si>
  <si>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</si>
  <si>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</si>
  <si>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</si>
  <si>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</si>
  <si>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</si>
  <si>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</si>
  <si>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</si>
  <si>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</si>
  <si>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</si>
  <si>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</si>
  <si>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</si>
  <si>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</si>
  <si>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</si>
  <si>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</si>
  <si>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</si>
  <si>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</si>
  <si>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</si>
  <si>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</si>
  <si>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</si>
  <si>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</si>
  <si>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</si>
  <si>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</si>
  <si>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</si>
  <si>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</si>
  <si>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</si>
  <si>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</si>
  <si>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</si>
  <si>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</si>
  <si>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</si>
  <si>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</si>
  <si>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</si>
  <si>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</si>
  <si>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</si>
  <si>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</si>
  <si>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</si>
  <si>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</si>
  <si>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</si>
  <si>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</si>
  <si>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</si>
  <si>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</si>
  <si>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</si>
  <si>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</si>
  <si>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</si>
  <si>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</si>
  <si>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</si>
  <si>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</si>
  <si>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</si>
  <si>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</si>
  <si>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</si>
  <si>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</si>
  <si>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</si>
  <si>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</si>
  <si>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</si>
  <si>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</si>
  <si>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</si>
  <si>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</si>
  <si>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</si>
  <si>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</si>
  <si>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</si>
  <si>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</si>
  <si>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</si>
  <si>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</si>
  <si>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</si>
  <si>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</si>
  <si>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</si>
  <si>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</si>
  <si>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</si>
  <si>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</si>
  <si>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</si>
  <si>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</si>
  <si>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</si>
  <si>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</si>
  <si>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</si>
  <si>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</si>
  <si>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</si>
  <si>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</si>
  <si>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</si>
  <si>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</si>
  <si>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</si>
  <si>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</si>
  <si>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</si>
  <si>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</si>
  <si>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</si>
  <si>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</si>
  <si>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</si>
  <si>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</si>
  <si>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</si>
  <si>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</si>
  <si>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</si>
  <si>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</si>
  <si>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</si>
  <si>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</si>
  <si>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</si>
  <si>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</si>
  <si>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</si>
  <si>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</si>
  <si>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</si>
  <si>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</si>
  <si>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</si>
  <si>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</si>
  <si>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</si>
  <si>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</si>
  <si>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</si>
  <si>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</si>
  <si>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</si>
  <si>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</si>
  <si>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</si>
  <si>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</si>
  <si>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</si>
  <si>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</si>
  <si>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</si>
  <si>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</si>
  <si>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</si>
  <si>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</si>
  <si>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</si>
  <si>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</si>
  <si>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</si>
  <si>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</si>
  <si>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</si>
  <si>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</si>
  <si>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</si>
  <si>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</si>
  <si>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</si>
  <si>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</si>
  <si>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</si>
  <si>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</si>
  <si>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</si>
  <si>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</si>
  <si>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</si>
  <si>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</si>
  <si>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</si>
  <si>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</si>
  <si>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</si>
  <si>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</si>
  <si>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</si>
  <si>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</si>
  <si>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</si>
  <si>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</si>
  <si>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</si>
  <si>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</si>
  <si>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</si>
  <si>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</si>
  <si>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</si>
  <si>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</si>
  <si>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</si>
  <si>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</si>
  <si>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</si>
  <si>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</si>
  <si>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</si>
  <si>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</si>
  <si>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</si>
  <si>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</si>
  <si>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</si>
  <si>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</si>
  <si>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</si>
  <si>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</si>
  <si>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</si>
  <si>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</si>
  <si>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</si>
  <si>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</si>
  <si>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</si>
  <si>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</si>
  <si>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</si>
  <si>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</si>
  <si>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</si>
  <si>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</si>
  <si>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</si>
  <si>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</si>
  <si>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</si>
  <si>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</si>
  <si>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</si>
  <si>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</si>
  <si>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</si>
  <si>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</si>
  <si>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</si>
  <si>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</si>
  <si>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</si>
  <si>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</si>
  <si>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</si>
  <si>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</si>
  <si>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</si>
  <si>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</si>
  <si>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</si>
  <si>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</si>
  <si>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</si>
  <si>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</si>
  <si>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</si>
  <si>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</si>
  <si>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</si>
  <si>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</si>
  <si>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</si>
  <si>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</si>
  <si>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</si>
  <si>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</si>
  <si>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</si>
  <si>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</si>
  <si>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</si>
  <si>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</si>
  <si>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</si>
  <si>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</si>
  <si>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</si>
  <si>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</si>
  <si>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</si>
  <si>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</si>
  <si>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</si>
  <si>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</si>
  <si>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</si>
  <si>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</si>
  <si>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</si>
  <si>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</si>
  <si>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</si>
  <si>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</si>
  <si>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</si>
  <si>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</si>
  <si>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</si>
  <si>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</si>
  <si>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</si>
  <si>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</si>
  <si>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</si>
  <si>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</si>
  <si>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</si>
  <si>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</si>
  <si>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</si>
  <si>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</si>
  <si>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</si>
  <si>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</si>
  <si>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</si>
  <si>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</si>
  <si>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</si>
  <si>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</si>
  <si>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</si>
  <si>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</si>
  <si>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</si>
  <si>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</si>
  <si>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</si>
  <si>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</si>
  <si>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</si>
  <si>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</si>
  <si>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</si>
  <si>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</si>
  <si>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</si>
  <si>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</si>
  <si>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</si>
  <si>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</si>
  <si>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</si>
  <si>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</si>
  <si>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</si>
  <si>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</si>
  <si>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</si>
  <si>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</si>
  <si>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</si>
  <si>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</si>
  <si>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</si>
  <si>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</si>
  <si>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</si>
  <si>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</si>
  <si>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</si>
  <si>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</si>
  <si>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</si>
  <si>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</si>
  <si>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</si>
  <si>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</si>
  <si>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</si>
  <si>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</si>
  <si>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</si>
  <si>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</si>
  <si>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</si>
  <si>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</si>
  <si>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</si>
  <si>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</si>
  <si>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</si>
  <si>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</si>
  <si>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</si>
  <si>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</si>
  <si>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</si>
  <si>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</si>
  <si>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</si>
  <si>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</si>
  <si>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</si>
  <si>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</si>
  <si>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</si>
  <si>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</si>
  <si>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</si>
  <si>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</si>
  <si>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</si>
  <si>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</si>
  <si>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</si>
  <si>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</si>
  <si>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</si>
  <si>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</si>
  <si>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</si>
  <si>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</si>
  <si>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</si>
  <si>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</si>
  <si>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</si>
  <si>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</si>
  <si>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</si>
  <si>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</si>
  <si>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</si>
  <si>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</si>
  <si>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</si>
  <si>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</si>
  <si>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</si>
  <si>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</si>
  <si>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</si>
  <si>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</si>
  <si>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</si>
  <si>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</si>
  <si>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</si>
  <si>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</si>
  <si>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</si>
  <si>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</si>
  <si>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</si>
  <si>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</si>
  <si>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</si>
  <si>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</si>
  <si>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</si>
  <si>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</si>
  <si>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</si>
  <si>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</si>
  <si>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</si>
  <si>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</si>
  <si>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</si>
  <si>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</si>
  <si>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</si>
  <si>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</si>
  <si>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</si>
  <si>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</si>
  <si>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</si>
  <si>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</si>
  <si>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</si>
  <si>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</si>
  <si>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</si>
  <si>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</si>
  <si>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</si>
  <si>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</si>
  <si>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</si>
  <si>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</si>
  <si>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</si>
  <si>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</si>
  <si>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</si>
  <si>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</si>
  <si>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</si>
  <si>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</si>
  <si>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</si>
  <si>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</si>
  <si>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</si>
  <si>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</si>
  <si>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</si>
  <si>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</si>
  <si>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</si>
  <si>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</si>
  <si>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</si>
  <si>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</si>
  <si>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</si>
  <si>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</si>
  <si>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</si>
  <si>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</si>
  <si>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</si>
  <si>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</si>
  <si>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</si>
  <si>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</si>
  <si>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</si>
  <si>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</si>
  <si>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</si>
  <si>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</si>
  <si>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</si>
  <si>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</si>
  <si>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</si>
  <si>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</si>
  <si>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</si>
  <si>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</si>
  <si>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</si>
  <si>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</si>
  <si>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</si>
  <si>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</si>
  <si>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</si>
  <si>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</si>
  <si>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</si>
  <si>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</si>
  <si>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</si>
  <si>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</si>
  <si>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</si>
  <si>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</si>
  <si>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</si>
  <si>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</si>
  <si>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</si>
  <si>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</si>
  <si>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</si>
  <si>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</si>
  <si>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</si>
  <si>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</si>
  <si>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</si>
  <si>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</si>
  <si>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</si>
  <si>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</si>
  <si>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</si>
  <si>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</si>
  <si>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</si>
  <si>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</si>
  <si>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</si>
  <si>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</si>
  <si>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</si>
  <si>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</si>
  <si>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</si>
  <si>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</si>
  <si>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</si>
  <si>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</si>
  <si>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</si>
  <si>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</si>
  <si>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</si>
  <si>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</si>
  <si>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</si>
  <si>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</si>
  <si>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</si>
  <si>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</si>
  <si>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</si>
  <si>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</si>
  <si>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</si>
  <si>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</si>
  <si>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</si>
  <si>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</si>
  <si>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</si>
  <si>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</si>
  <si>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</si>
  <si>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</si>
  <si>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</si>
  <si>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</si>
  <si>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</si>
  <si>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</si>
  <si>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</si>
  <si>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</si>
  <si>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</si>
  <si>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</si>
  <si>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</si>
  <si>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</si>
  <si>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</si>
  <si>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</si>
  <si>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</si>
  <si>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</si>
  <si>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</si>
  <si>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</si>
  <si>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</si>
  <si>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</si>
  <si>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</si>
  <si>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</si>
  <si>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</si>
  <si>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</si>
  <si>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</si>
  <si>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</si>
  <si>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</si>
  <si>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</si>
  <si>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</si>
  <si>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</si>
  <si>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</si>
  <si>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</si>
  <si>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</si>
  <si>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</si>
  <si>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</si>
  <si>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</si>
  <si>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</si>
  <si>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</si>
  <si>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</si>
  <si>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</si>
  <si>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</si>
  <si>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</si>
  <si>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</si>
  <si>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</si>
  <si>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</si>
  <si>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</si>
  <si>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</si>
  <si>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</si>
  <si>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</si>
  <si>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</si>
  <si>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</si>
  <si>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</si>
  <si>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</si>
  <si>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</si>
  <si>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</si>
  <si>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</si>
  <si>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</si>
  <si>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</si>
  <si>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</si>
  <si>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</si>
  <si>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</si>
  <si>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</si>
  <si>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</si>
  <si>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</si>
  <si>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</si>
  <si>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</si>
  <si>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</si>
  <si>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</si>
  <si>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</si>
  <si>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</si>
  <si>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</si>
  <si>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</si>
  <si>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</si>
  <si>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</si>
  <si>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</si>
  <si>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</si>
  <si>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</si>
  <si>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</si>
  <si>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</si>
  <si>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</si>
  <si>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</si>
  <si>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</si>
  <si>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</si>
  <si>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</si>
  <si>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</si>
  <si>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</si>
  <si>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</si>
  <si>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</si>
  <si>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</si>
  <si>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</si>
  <si>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</si>
  <si>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</si>
  <si>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</si>
  <si>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</si>
  <si>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</si>
  <si>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</si>
  <si>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</si>
  <si>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</si>
  <si>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</si>
  <si>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</si>
  <si>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</si>
  <si>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</si>
  <si>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</si>
  <si>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</si>
  <si>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</si>
  <si>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</si>
  <si>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</si>
  <si>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</si>
  <si>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</si>
  <si>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</si>
  <si>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</si>
  <si>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</si>
  <si>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</si>
  <si>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</si>
  <si>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</si>
  <si>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</si>
  <si>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</si>
  <si>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</si>
  <si>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</si>
  <si>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</si>
  <si>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</si>
  <si>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</si>
  <si>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</si>
  <si>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</si>
  <si>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</si>
  <si>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</si>
  <si>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</si>
  <si>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</si>
  <si>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</si>
  <si>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</si>
  <si>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</si>
  <si>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</si>
  <si>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</si>
  <si>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</si>
  <si>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</si>
  <si>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</si>
  <si>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</si>
  <si>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</si>
  <si>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</si>
  <si>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</si>
  <si>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</si>
  <si>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</si>
  <si>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</si>
  <si>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</si>
  <si>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</si>
  <si>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</si>
  <si>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</si>
  <si>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</si>
  <si>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</si>
  <si>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</si>
  <si>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</si>
  <si>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</si>
  <si>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</si>
  <si>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</si>
  <si>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</si>
  <si>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</si>
  <si>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</si>
  <si>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</si>
  <si>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</si>
  <si>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</si>
  <si>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</si>
  <si>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</si>
  <si>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</si>
  <si>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</si>
  <si>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</si>
  <si>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</si>
  <si>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</si>
  <si>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</si>
  <si>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</si>
  <si>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</si>
  <si>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</si>
  <si>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</si>
  <si>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</si>
  <si>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</si>
  <si>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</si>
  <si>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</si>
  <si>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</si>
  <si>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</si>
  <si>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</si>
  <si>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</si>
  <si>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</si>
  <si>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</si>
  <si>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</si>
  <si>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</si>
  <si>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</si>
  <si>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</si>
  <si>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</si>
  <si>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</si>
  <si>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</si>
  <si>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</si>
  <si>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</si>
  <si>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</si>
  <si>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</si>
  <si>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</si>
  <si>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</si>
  <si>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</si>
  <si>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</si>
  <si>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</si>
  <si>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</si>
  <si>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</si>
  <si>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</si>
  <si>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</si>
  <si>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</si>
  <si>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</si>
  <si>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</si>
  <si>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</si>
  <si>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</si>
  <si>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</si>
  <si>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</si>
  <si>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</si>
  <si>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</si>
  <si>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</si>
  <si>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</si>
  <si>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</si>
  <si>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</si>
  <si>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</si>
  <si>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</si>
  <si>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</si>
  <si>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</si>
  <si>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</si>
  <si>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</si>
  <si>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</si>
  <si>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</si>
  <si>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</si>
  <si>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</si>
  <si>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</si>
  <si>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</si>
  <si>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</si>
  <si>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</si>
  <si>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</si>
  <si>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</si>
  <si>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</si>
  <si>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</si>
  <si>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</si>
  <si>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</si>
  <si>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</si>
  <si>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</si>
  <si>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</si>
  <si>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</si>
  <si>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</si>
  <si>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</si>
  <si>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</si>
  <si>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</si>
  <si>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</si>
  <si>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</si>
  <si>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</si>
  <si>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</si>
  <si>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</si>
  <si>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</si>
  <si>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</si>
  <si>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</si>
  <si>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</si>
  <si>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</si>
  <si>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</si>
  <si>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</si>
  <si>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</si>
  <si>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</si>
  <si>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</si>
  <si>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</si>
  <si>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</si>
  <si>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</si>
  <si>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</si>
  <si>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</si>
  <si>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</si>
  <si>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</si>
  <si>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</si>
  <si>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</si>
  <si>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</si>
  <si>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</si>
  <si>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</si>
  <si>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</si>
  <si>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</si>
  <si>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</si>
  <si>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</si>
  <si>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</si>
  <si>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</si>
  <si>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</si>
  <si>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</si>
  <si>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</si>
  <si>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</si>
  <si>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</si>
  <si>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</si>
  <si>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</si>
  <si>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</si>
  <si>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</si>
  <si>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</si>
  <si>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</si>
  <si>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</si>
  <si>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</si>
  <si>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</si>
  <si>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</si>
  <si>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</si>
  <si>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</si>
  <si>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</si>
  <si>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</si>
  <si>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</si>
  <si>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</si>
  <si>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</si>
  <si>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</si>
  <si>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</si>
  <si>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</si>
  <si>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</si>
  <si>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</si>
  <si>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</si>
  <si>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</si>
  <si>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</si>
  <si>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</si>
  <si>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</si>
  <si>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</si>
  <si>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</si>
  <si>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</si>
  <si>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</si>
  <si>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</si>
  <si>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</si>
  <si>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</si>
  <si>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</si>
  <si>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</si>
  <si>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</si>
  <si>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</si>
  <si>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</si>
  <si>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</si>
  <si>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</si>
  <si>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</si>
  <si>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</si>
  <si>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</si>
  <si>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</si>
  <si>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</si>
  <si>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</si>
  <si>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</si>
  <si>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</si>
  <si>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</si>
  <si>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</si>
  <si>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</si>
  <si>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</si>
  <si>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</si>
  <si>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</si>
  <si>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</si>
  <si>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</si>
  <si>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</si>
  <si>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</si>
  <si>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</si>
  <si>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</si>
  <si>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</si>
  <si>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</si>
  <si>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</si>
  <si>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</si>
  <si>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</si>
  <si>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</si>
  <si>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</si>
  <si>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</si>
  <si>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</si>
  <si>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</si>
  <si>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</si>
  <si>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</si>
  <si>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</si>
  <si>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</si>
  <si>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</si>
  <si>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</si>
  <si>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</si>
  <si>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</si>
  <si>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</si>
  <si>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</si>
  <si>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</si>
  <si>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</si>
  <si>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</si>
  <si>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</si>
  <si>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</si>
  <si>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</si>
  <si>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</si>
  <si>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</si>
  <si>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</si>
  <si>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</si>
  <si>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</si>
  <si>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</si>
  <si>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</si>
  <si>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</si>
  <si>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</si>
  <si>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</si>
  <si>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</si>
  <si>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</si>
  <si>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</si>
  <si>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</si>
  <si>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</si>
  <si>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</si>
  <si>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</si>
  <si>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</si>
  <si>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</si>
  <si>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</si>
  <si>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</si>
  <si>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</si>
  <si>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</si>
  <si>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</si>
  <si>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</si>
  <si>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</si>
  <si>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</si>
  <si>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</si>
  <si>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</si>
  <si>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</si>
  <si>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</si>
  <si>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</si>
  <si>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</si>
  <si>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</si>
  <si>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</si>
  <si>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</si>
  <si>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</si>
  <si>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</si>
  <si>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</si>
  <si>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</si>
  <si>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</si>
  <si>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</si>
  <si>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</si>
  <si>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</si>
  <si>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</si>
  <si>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</si>
  <si>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</si>
  <si>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</si>
  <si>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</si>
  <si>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</si>
  <si>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</si>
  <si>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</si>
  <si>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</si>
  <si>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</si>
  <si>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</si>
  <si>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</si>
  <si>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</si>
  <si>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</si>
  <si>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</si>
  <si>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</si>
  <si>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</si>
  <si>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</si>
  <si>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</si>
  <si>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</si>
  <si>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</si>
  <si>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</si>
  <si>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</si>
  <si>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</si>
  <si>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</si>
  <si>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</si>
  <si>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</si>
  <si>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</si>
  <si>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</si>
  <si>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</si>
  <si>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</si>
  <si>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</si>
  <si>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</si>
  <si>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</si>
  <si>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</si>
  <si>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</si>
  <si>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</si>
  <si>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</si>
  <si>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</si>
  <si>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</si>
  <si>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</si>
  <si>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</si>
  <si>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</si>
  <si>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</si>
  <si>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</si>
  <si>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</si>
  <si>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</si>
  <si>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</si>
  <si>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</si>
  <si>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</si>
  <si>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</si>
  <si>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</si>
  <si>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</si>
  <si>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</si>
  <si>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</si>
  <si>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</si>
  <si>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</si>
  <si>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</si>
  <si>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</si>
  <si>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</si>
  <si>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</si>
  <si>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</si>
  <si>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</si>
  <si>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</si>
  <si>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</si>
  <si>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</si>
  <si>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</si>
  <si>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</si>
  <si>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</si>
  <si>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</si>
  <si>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</si>
  <si>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</si>
  <si>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</si>
  <si>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</si>
  <si>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</si>
  <si>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</si>
  <si>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</si>
  <si>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</si>
  <si>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</si>
  <si>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</si>
  <si>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</si>
  <si>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</si>
  <si>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</si>
  <si>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</si>
  <si>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</si>
  <si>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</si>
  <si>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</si>
  <si>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</si>
  <si>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</si>
  <si>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</si>
  <si>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</si>
  <si>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</si>
  <si>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</si>
  <si>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</si>
  <si>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</si>
  <si>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</si>
  <si>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</si>
  <si>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</si>
  <si>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</si>
  <si>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</si>
  <si>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</si>
  <si>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</si>
  <si>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</si>
  <si>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</si>
  <si>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</si>
  <si>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</si>
  <si>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</si>
  <si>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</si>
  <si>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</si>
  <si>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</si>
  <si>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</si>
  <si>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</si>
  <si>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</si>
  <si>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</si>
  <si>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</si>
  <si>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</si>
  <si>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</si>
  <si>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</si>
  <si>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</si>
  <si>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</si>
  <si>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</si>
  <si>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</si>
  <si>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</si>
  <si>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</si>
  <si>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</si>
  <si>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</si>
  <si>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</si>
  <si>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</si>
  <si>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</si>
  <si>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</si>
  <si>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</si>
  <si>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</si>
  <si>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</si>
  <si>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</si>
  <si>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</si>
  <si>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</si>
  <si>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</si>
  <si>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</si>
  <si>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</si>
  <si>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</si>
  <si>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</si>
  <si>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</si>
  <si>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</si>
  <si>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</si>
  <si>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</si>
  <si>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</si>
  <si>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</si>
  <si>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</si>
  <si>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</si>
  <si>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</si>
  <si>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</si>
  <si>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</si>
  <si>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</si>
  <si>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</si>
  <si>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</si>
  <si>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</si>
  <si>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</si>
  <si>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</si>
  <si>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</si>
  <si>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</si>
  <si>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</si>
  <si>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</si>
  <si>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</si>
  <si>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</si>
  <si>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</si>
  <si>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</si>
  <si>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</si>
  <si>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</si>
  <si>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</si>
  <si>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</si>
  <si>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</si>
  <si>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</si>
  <si>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</si>
  <si>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</si>
  <si>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</si>
  <si>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</si>
  <si>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</si>
  <si>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</si>
  <si>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</si>
  <si>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</si>
  <si>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</si>
  <si>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</si>
  <si>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</si>
  <si>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</si>
  <si>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</si>
  <si>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</si>
  <si>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</si>
  <si>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</si>
  <si>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</si>
  <si>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</si>
  <si>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</si>
  <si>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</si>
  <si>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</si>
  <si>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</si>
  <si>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</si>
  <si>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</si>
  <si>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</si>
  <si>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</si>
  <si>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</si>
  <si>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</si>
  <si>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</si>
  <si>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</si>
  <si>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</si>
  <si>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</si>
  <si>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</si>
  <si>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</si>
  <si>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</si>
  <si>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</si>
  <si>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</si>
  <si>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</si>
  <si>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</si>
  <si>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</si>
  <si>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</si>
  <si>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</si>
  <si>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</si>
  <si>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</si>
  <si>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</si>
  <si>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</si>
  <si>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</si>
  <si>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</si>
  <si>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</si>
  <si>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</si>
  <si>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</si>
  <si>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</si>
  <si>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</si>
  <si>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</si>
  <si>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</si>
  <si>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</si>
  <si>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</si>
  <si>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</si>
  <si>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</si>
  <si>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</si>
  <si>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</si>
  <si>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</si>
  <si>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</si>
  <si>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</si>
  <si>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</si>
  <si>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</si>
  <si>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</si>
  <si>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</si>
  <si>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</si>
  <si>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</si>
  <si>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</si>
  <si>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</si>
  <si>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</si>
  <si>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</si>
  <si>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</si>
  <si>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</si>
  <si>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</si>
  <si>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</si>
  <si>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</si>
  <si>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</si>
  <si>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</si>
  <si>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</si>
  <si>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</si>
  <si>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</si>
  <si>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</si>
  <si>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</si>
  <si>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</si>
  <si>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</si>
  <si>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</si>
  <si>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</si>
  <si>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</si>
  <si>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</si>
  <si>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</si>
  <si>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</si>
  <si>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</si>
  <si>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</si>
  <si>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</si>
  <si>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</si>
  <si>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</si>
  <si>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</si>
  <si>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</si>
  <si>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</si>
  <si>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</si>
  <si>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</si>
  <si>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</si>
  <si>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</si>
  <si>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</si>
  <si>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</si>
  <si>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</si>
  <si>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</si>
  <si>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</si>
  <si>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</si>
  <si>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</si>
  <si>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</si>
  <si>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</si>
  <si>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</si>
  <si>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</si>
  <si>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</si>
  <si>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</si>
  <si>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</si>
  <si>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</si>
  <si>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</si>
  <si>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</si>
  <si>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</si>
  <si>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</si>
  <si>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</si>
  <si>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</si>
  <si>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</si>
  <si>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</si>
  <si>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</si>
  <si>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</si>
  <si>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</si>
  <si>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</si>
  <si>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</si>
  <si>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</si>
  <si>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</si>
  <si>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</si>
  <si>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</si>
  <si>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</si>
  <si>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</si>
  <si>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</si>
  <si>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</si>
  <si>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</si>
  <si>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</si>
  <si>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</si>
  <si>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</si>
  <si>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</si>
  <si>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</si>
  <si>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</si>
  <si>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</si>
  <si>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</si>
  <si>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</si>
  <si>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</si>
  <si>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</si>
  <si>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</si>
  <si>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</si>
  <si>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</si>
  <si>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</si>
  <si>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</si>
  <si>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</si>
  <si>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</si>
  <si>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</si>
  <si>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</si>
  <si>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</si>
  <si>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</si>
  <si>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</si>
  <si>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</si>
  <si>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</si>
  <si>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</si>
  <si>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</si>
  <si>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</si>
  <si>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</si>
  <si>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</si>
  <si>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</si>
  <si>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</si>
  <si>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</si>
  <si>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</si>
  <si>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</si>
  <si>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</si>
  <si>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</si>
  <si>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</si>
  <si>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</si>
  <si>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</si>
  <si>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</si>
  <si>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</si>
  <si>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</si>
  <si>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</si>
  <si>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</si>
  <si>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</si>
  <si>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</si>
  <si>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</si>
  <si>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</si>
  <si>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</si>
  <si>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</si>
  <si>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</si>
  <si>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</si>
  <si>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</si>
  <si>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</si>
  <si>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</si>
  <si>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</si>
  <si>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</si>
  <si>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</si>
  <si>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</si>
  <si>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</si>
  <si>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</si>
  <si>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</si>
  <si>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</si>
  <si>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</si>
  <si>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</si>
  <si>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</si>
  <si>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</si>
  <si>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</si>
  <si>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</si>
  <si>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</si>
  <si>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</si>
  <si>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</si>
  <si>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</si>
  <si>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</si>
  <si>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</si>
  <si>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</si>
  <si>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</si>
  <si>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</si>
  <si>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</si>
  <si>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</si>
  <si>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</si>
  <si>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</si>
  <si>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</si>
  <si>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</si>
  <si>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</si>
  <si>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</si>
  <si>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</si>
  <si>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</si>
  <si>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</si>
  <si>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</si>
  <si>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</si>
  <si>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</si>
  <si>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</si>
  <si>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</si>
  <si>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</si>
  <si>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</si>
  <si>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</si>
  <si>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</si>
  <si>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</si>
  <si>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</si>
  <si>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</si>
  <si>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</si>
  <si>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</si>
  <si>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</si>
  <si>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</si>
  <si>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</si>
  <si>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</si>
  <si>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</si>
  <si>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</si>
  <si>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</si>
  <si>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</si>
  <si>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</si>
  <si>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</si>
  <si>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</si>
  <si>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</si>
  <si>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</si>
  <si>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</si>
  <si>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</si>
  <si>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</si>
  <si>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</si>
  <si>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</si>
  <si>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</si>
  <si>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</si>
  <si>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</si>
  <si>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</si>
  <si>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</si>
  <si>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</si>
  <si>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</si>
  <si>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</si>
  <si>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</si>
  <si>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</si>
  <si>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</si>
  <si>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</si>
  <si>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</si>
  <si>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</si>
  <si>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</si>
  <si>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</si>
  <si>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</si>
  <si>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</si>
  <si>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</si>
  <si>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</si>
  <si>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</si>
  <si>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</si>
  <si>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</si>
  <si>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</si>
  <si>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</si>
  <si>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</si>
  <si>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</si>
  <si>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</si>
  <si>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</si>
  <si>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</si>
  <si>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</si>
  <si>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</si>
  <si>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</si>
  <si>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</si>
  <si>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</si>
  <si>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</si>
  <si>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</si>
  <si>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</si>
  <si>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</si>
  <si>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</si>
  <si>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</si>
  <si>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</si>
  <si>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</si>
  <si>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</si>
  <si>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</si>
  <si>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</si>
  <si>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</si>
  <si>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</si>
  <si>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</si>
  <si>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</si>
  <si>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</si>
  <si>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</si>
  <si>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</si>
  <si>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</si>
  <si>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</si>
  <si>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</si>
  <si>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</si>
  <si>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</si>
  <si>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</si>
  <si>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</si>
  <si>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</si>
  <si>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</si>
  <si>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</si>
  <si>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</si>
  <si>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</si>
  <si>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</si>
  <si>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</si>
  <si>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</si>
  <si>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</si>
  <si>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</si>
  <si>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</si>
  <si>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</si>
  <si>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</si>
  <si>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</si>
  <si>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</si>
  <si>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</si>
  <si>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</si>
  <si>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</si>
  <si>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</si>
  <si>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</si>
  <si>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</si>
  <si>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</si>
  <si>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</si>
  <si>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</si>
  <si>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</si>
  <si>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</si>
  <si>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</si>
  <si>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</si>
  <si>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</si>
  <si>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</si>
  <si>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</si>
  <si>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</si>
  <si>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</si>
  <si>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</si>
  <si>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</si>
  <si>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</si>
  <si>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</si>
  <si>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</si>
  <si>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</si>
  <si>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</si>
  <si>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</si>
  <si>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</si>
  <si>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</si>
  <si>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</si>
  <si>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</si>
  <si>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</si>
  <si>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</si>
  <si>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</si>
  <si>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</si>
  <si>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</si>
  <si>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</si>
  <si>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</si>
  <si>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</si>
  <si>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</si>
  <si>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</si>
  <si>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</si>
  <si>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</si>
  <si>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</si>
  <si>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</si>
  <si>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</si>
  <si>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</si>
  <si>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</si>
  <si>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</si>
  <si>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</si>
  <si>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</si>
  <si>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</si>
  <si>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</si>
  <si>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</si>
  <si>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</si>
  <si>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</si>
  <si>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</si>
  <si>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</si>
  <si>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</si>
  <si>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</si>
  <si>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</si>
  <si>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</si>
  <si>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</si>
  <si>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</si>
  <si>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</si>
  <si>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</si>
  <si>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</si>
  <si>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</si>
  <si>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</si>
  <si>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</si>
  <si>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</si>
  <si>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</si>
  <si>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</si>
  <si>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</si>
  <si>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</si>
  <si>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</si>
  <si>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</si>
  <si>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</si>
  <si>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</si>
  <si>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</si>
  <si>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</si>
  <si>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</si>
  <si>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</si>
  <si>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</si>
  <si>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</si>
  <si>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</si>
  <si>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</si>
  <si>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</si>
  <si>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</si>
  <si>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</si>
  <si>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</si>
  <si>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</si>
  <si>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</si>
  <si>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</si>
  <si>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</si>
  <si>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</si>
  <si>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</si>
  <si>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</si>
  <si>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</si>
  <si>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</si>
  <si>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</si>
  <si>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</si>
  <si>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</si>
  <si>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</si>
  <si>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</si>
  <si>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</si>
  <si>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</si>
  <si>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</si>
  <si>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</si>
  <si>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</si>
  <si>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</si>
  <si>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</si>
  <si>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</si>
  <si>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</si>
  <si>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</si>
  <si>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</si>
  <si>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</si>
  <si>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</si>
  <si>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</si>
  <si>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</si>
  <si>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</si>
  <si>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</si>
  <si>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</si>
  <si>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</si>
  <si>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</si>
  <si>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</si>
  <si>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</si>
  <si>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</si>
  <si>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</si>
  <si>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</si>
  <si>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</si>
  <si>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</si>
  <si>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</si>
  <si>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</si>
  <si>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</si>
  <si>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</si>
  <si>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</si>
  <si>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</si>
  <si>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</si>
  <si>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</si>
  <si>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</si>
  <si>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</si>
  <si>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</si>
  <si>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</si>
  <si>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</si>
  <si>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</si>
  <si>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</si>
  <si>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</si>
  <si>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</si>
  <si>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</si>
  <si>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</si>
  <si>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</si>
  <si>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</si>
  <si>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</si>
  <si>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</si>
  <si>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</si>
  <si>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</si>
  <si>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</si>
  <si>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</si>
  <si>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</si>
  <si>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</si>
  <si>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</si>
  <si>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</si>
  <si>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</si>
  <si>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</si>
  <si>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</si>
  <si>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</si>
  <si>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</si>
  <si>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</si>
  <si>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</si>
  <si>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</si>
  <si>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</si>
  <si>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</si>
  <si>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</si>
  <si>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</si>
  <si>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</si>
  <si>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</si>
  <si>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</si>
  <si>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</si>
  <si>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</si>
  <si>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</si>
  <si>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</si>
  <si>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</si>
  <si>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</si>
  <si>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</si>
  <si>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</si>
  <si>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</si>
  <si>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</si>
  <si>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</si>
  <si>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</si>
  <si>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</si>
  <si>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</si>
  <si>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</si>
  <si>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</si>
  <si>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</si>
  <si>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</si>
  <si>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</si>
  <si>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</si>
  <si>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</si>
  <si>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</si>
  <si>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</si>
  <si>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</si>
  <si>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</si>
  <si>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</si>
  <si>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</si>
  <si>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</si>
  <si>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</si>
  <si>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</si>
  <si>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</si>
  <si>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</si>
  <si>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</si>
  <si>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</si>
  <si>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</si>
  <si>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</si>
  <si>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</si>
  <si>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</si>
  <si>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</si>
  <si>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</si>
  <si>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</si>
  <si>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</si>
  <si>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</si>
  <si>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</si>
  <si>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</si>
  <si>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</si>
  <si>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</si>
  <si>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</si>
  <si>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</si>
  <si>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</si>
  <si>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</si>
  <si>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</si>
  <si>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</si>
  <si>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</si>
  <si>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</si>
  <si>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</si>
  <si>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</si>
  <si>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</si>
  <si>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</si>
  <si>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</si>
  <si>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</si>
  <si>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</si>
  <si>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</si>
  <si>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</si>
  <si>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</si>
  <si>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</si>
  <si>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</si>
  <si>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</si>
  <si>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</si>
  <si>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</si>
  <si>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</si>
  <si>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</si>
  <si>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</si>
  <si>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</si>
  <si>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</si>
  <si>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</si>
  <si>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</si>
  <si>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</si>
  <si>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</si>
  <si>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</si>
  <si>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</si>
  <si>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</si>
  <si>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</si>
  <si>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</si>
  <si>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</si>
  <si>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</si>
  <si>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</si>
  <si>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</si>
  <si>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</si>
  <si>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</si>
  <si>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</si>
  <si>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</si>
  <si>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</si>
  <si>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</si>
  <si>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</si>
  <si>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</si>
  <si>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</si>
  <si>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</si>
  <si>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</si>
  <si>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</si>
  <si>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</si>
  <si>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</si>
  <si>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</si>
  <si>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</si>
  <si>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</si>
  <si>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</si>
  <si>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</si>
  <si>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</si>
  <si>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</si>
  <si>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</si>
  <si>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</si>
  <si>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</si>
  <si>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</si>
  <si>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</si>
  <si>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</si>
  <si>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</si>
  <si>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</si>
  <si>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</si>
  <si>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</si>
  <si>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</si>
  <si>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</si>
  <si>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</si>
  <si>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</si>
  <si>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</si>
  <si>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</si>
  <si>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</si>
  <si>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</si>
  <si>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</si>
  <si>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</si>
  <si>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</si>
  <si>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</si>
  <si>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</si>
  <si>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</si>
  <si>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</si>
  <si>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</si>
  <si>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</si>
  <si>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</si>
  <si>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</si>
  <si>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</si>
  <si>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</si>
  <si>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</si>
  <si>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</si>
  <si>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</si>
  <si>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</si>
  <si>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</si>
  <si>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</si>
  <si>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</si>
  <si>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</si>
  <si>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</si>
  <si>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</si>
  <si>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</si>
  <si>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</si>
  <si>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</si>
  <si>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</si>
  <si>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</si>
  <si>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</si>
  <si>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</si>
  <si>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</si>
  <si>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</si>
  <si>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</si>
  <si>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</si>
  <si>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</si>
  <si>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</si>
  <si>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</si>
  <si>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</si>
  <si>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</si>
  <si>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</si>
  <si>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</si>
  <si>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</si>
  <si>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</si>
  <si>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</si>
  <si>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</si>
  <si>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</si>
  <si>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</si>
  <si>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</si>
  <si>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</si>
  <si>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</si>
  <si>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</si>
  <si>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</si>
  <si>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</si>
  <si>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</si>
  <si>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</si>
  <si>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</si>
  <si>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</si>
  <si>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</si>
  <si>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</si>
  <si>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</si>
  <si>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</si>
  <si>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</si>
  <si>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</si>
  <si>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</si>
  <si>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</si>
  <si>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</si>
  <si>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</si>
  <si>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</si>
  <si>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</si>
  <si>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</si>
  <si>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</si>
  <si>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</si>
  <si>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</si>
  <si>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</si>
  <si>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</si>
  <si>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</si>
  <si>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</si>
  <si>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</si>
  <si>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</si>
  <si>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</si>
  <si>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</si>
  <si>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</si>
  <si>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</si>
  <si>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</si>
  <si>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</si>
  <si>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</si>
  <si>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</si>
  <si>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</si>
  <si>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</si>
  <si>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</si>
  <si>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</si>
  <si>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</si>
  <si>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</si>
  <si>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</si>
  <si>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</si>
  <si>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</si>
  <si>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</si>
  <si>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</si>
  <si>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</si>
  <si>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</si>
  <si>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</si>
  <si>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</si>
  <si>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</si>
  <si>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</si>
  <si>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</si>
  <si>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</si>
  <si>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</si>
  <si>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</si>
  <si>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</si>
  <si>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</si>
  <si>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</si>
  <si>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</si>
  <si>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</si>
  <si>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</si>
  <si>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</si>
  <si>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</si>
  <si>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</si>
  <si>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</si>
  <si>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</si>
  <si>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</si>
  <si>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</si>
  <si>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</si>
  <si>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</si>
  <si>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</si>
  <si>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</si>
  <si>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</si>
  <si>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</si>
  <si>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</si>
  <si>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</si>
  <si>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</si>
  <si>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</si>
  <si>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</si>
  <si>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</si>
  <si>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</si>
  <si>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</si>
  <si>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</si>
  <si>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</si>
  <si>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</si>
  <si>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</si>
  <si>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</si>
  <si>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</si>
  <si>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</si>
  <si>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</si>
  <si>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</si>
  <si>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</si>
  <si>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</si>
  <si>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</si>
  <si>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</si>
  <si>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</si>
  <si>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</si>
  <si>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</si>
  <si>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</si>
  <si>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</si>
  <si>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</si>
  <si>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</si>
  <si>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</si>
  <si>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</si>
  <si>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</si>
  <si>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</si>
  <si>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</si>
  <si>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</si>
  <si>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</si>
  <si>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</si>
  <si>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</si>
  <si>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</si>
  <si>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</si>
  <si>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</si>
  <si>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</si>
  <si>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</si>
  <si>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</si>
  <si>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</si>
  <si>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</si>
  <si>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</si>
  <si>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</si>
  <si>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</si>
  <si>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</si>
  <si>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</si>
  <si>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</si>
  <si>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</si>
  <si>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</si>
  <si>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</si>
  <si>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</si>
  <si>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</si>
  <si>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</si>
  <si>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</si>
  <si>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</si>
  <si>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</si>
  <si>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</si>
  <si>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</si>
  <si>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</si>
  <si>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</si>
  <si>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</si>
  <si>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</si>
  <si>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</si>
  <si>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</si>
  <si>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</si>
  <si>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</si>
  <si>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</si>
  <si>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</si>
  <si>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</si>
  <si>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</si>
  <si>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</si>
  <si>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</si>
  <si>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</si>
  <si>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</si>
  <si>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</si>
  <si>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</si>
  <si>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</si>
  <si>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</si>
  <si>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</si>
  <si>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</si>
  <si>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</si>
  <si>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</si>
  <si>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</si>
  <si>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</si>
  <si>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</si>
  <si>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</si>
  <si>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</si>
  <si>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</si>
  <si>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</si>
  <si>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</si>
  <si>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</si>
  <si>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</si>
  <si>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</si>
  <si>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</si>
  <si>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</si>
  <si>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</si>
  <si>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</si>
  <si>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</si>
  <si>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</si>
  <si>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</si>
  <si>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</si>
  <si>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</si>
  <si>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</si>
  <si>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</si>
  <si>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</si>
  <si>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</si>
  <si>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</si>
  <si>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</si>
  <si>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</si>
  <si>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</si>
  <si>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</si>
  <si>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</si>
  <si>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</si>
  <si>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</si>
  <si>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</si>
  <si>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</si>
  <si>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</si>
  <si>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</si>
  <si>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</si>
  <si>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</si>
  <si>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</si>
  <si>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</si>
  <si>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</si>
  <si>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</si>
  <si>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</si>
  <si>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</si>
  <si>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</si>
  <si>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</si>
  <si>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</si>
  <si>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</si>
  <si>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</si>
  <si>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</si>
  <si>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</si>
  <si>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</si>
  <si>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</si>
  <si>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</si>
  <si>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</si>
  <si>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</si>
  <si>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</si>
  <si>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</si>
  <si>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</si>
  <si>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</si>
  <si>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</si>
  <si>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</si>
  <si>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</si>
  <si>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</si>
  <si>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</si>
  <si>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</si>
  <si>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</si>
  <si>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</si>
  <si>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</si>
  <si>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</si>
  <si>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</si>
  <si>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</si>
  <si>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</si>
  <si>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</si>
  <si>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</si>
  <si>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</si>
  <si>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</si>
  <si>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</si>
  <si>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</si>
  <si>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</si>
  <si>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</si>
  <si>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</si>
  <si>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</si>
  <si>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</si>
  <si>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</si>
  <si>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</si>
  <si>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</si>
  <si>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</si>
  <si>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</si>
  <si>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</si>
  <si>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</si>
  <si>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</si>
  <si>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</si>
  <si>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</si>
  <si>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</si>
  <si>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</si>
  <si>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</si>
  <si>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</si>
  <si>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</si>
  <si>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</si>
  <si>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</si>
  <si>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</si>
  <si>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</si>
  <si>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</si>
  <si>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</si>
  <si>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</si>
  <si>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</si>
  <si>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</si>
  <si>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</si>
  <si>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</si>
  <si>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</si>
  <si>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</si>
  <si>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</si>
  <si>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</si>
  <si>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</si>
  <si>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</si>
  <si>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</si>
  <si>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</si>
  <si>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</si>
  <si>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</si>
  <si>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</si>
  <si>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</si>
  <si>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</si>
  <si>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</si>
  <si>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</si>
  <si>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</si>
  <si>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</si>
  <si>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</si>
  <si>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</si>
  <si>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</si>
  <si>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</si>
  <si>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</si>
  <si>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</si>
  <si>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</si>
  <si>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</si>
  <si>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</si>
  <si>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</si>
  <si>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</si>
  <si>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</si>
  <si>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</si>
  <si>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</si>
  <si>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</si>
  <si>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</si>
  <si>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</si>
  <si>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</si>
  <si>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</si>
  <si>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</si>
  <si>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</si>
  <si>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</si>
  <si>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</si>
  <si>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</si>
  <si>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</si>
  <si>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</si>
  <si>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</si>
  <si>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</si>
  <si>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</si>
  <si>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</si>
  <si>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</si>
  <si>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</si>
  <si>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</si>
  <si>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</si>
  <si>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</si>
  <si>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</si>
  <si>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</si>
  <si>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</si>
  <si>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</si>
  <si>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</si>
  <si>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</si>
  <si>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</si>
  <si>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</si>
  <si>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</si>
  <si>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</si>
  <si>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</si>
  <si>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</si>
  <si>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</si>
  <si>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</si>
  <si>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</si>
  <si>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</si>
  <si>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</si>
  <si>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</si>
  <si>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</si>
  <si>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</si>
  <si>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</si>
  <si>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</si>
  <si>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</si>
  <si>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</si>
  <si>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</si>
  <si>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</si>
  <si>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</si>
  <si>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</si>
  <si>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</si>
  <si>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</si>
  <si>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</si>
  <si>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</si>
  <si>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</si>
  <si>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</si>
  <si>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</si>
  <si>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</si>
  <si>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</si>
  <si>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</si>
  <si>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</si>
  <si>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</si>
  <si>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</si>
  <si>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</si>
  <si>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</si>
  <si>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</si>
  <si>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</si>
  <si>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</si>
  <si>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</si>
  <si>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</si>
  <si>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</si>
  <si>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</si>
  <si>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</si>
  <si>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</si>
  <si>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</si>
  <si>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</si>
  <si>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</si>
  <si>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</si>
  <si>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</si>
  <si>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</si>
  <si>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</si>
  <si>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</si>
  <si>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</si>
  <si>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</si>
  <si>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</si>
  <si>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</si>
  <si>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</si>
  <si>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</si>
  <si>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</si>
  <si>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</si>
  <si>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</si>
  <si>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</si>
  <si>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</si>
  <si>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</si>
  <si>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</si>
  <si>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</si>
  <si>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</si>
  <si>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</si>
  <si>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</si>
  <si>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</si>
  <si>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</si>
  <si>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</si>
  <si>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</si>
  <si>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</si>
  <si>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</si>
  <si>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</si>
  <si>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</si>
  <si>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</si>
  <si>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</si>
  <si>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</si>
  <si>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</si>
  <si>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</si>
  <si>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</si>
  <si>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</si>
  <si>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</si>
  <si>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</si>
  <si>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</si>
  <si>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</si>
  <si>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</si>
  <si>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</si>
  <si>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</si>
  <si>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</si>
  <si>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</si>
  <si>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</si>
  <si>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</si>
  <si>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</si>
  <si>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</si>
  <si>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</si>
  <si>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</si>
  <si>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</si>
  <si>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</si>
  <si>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</si>
  <si>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</si>
  <si>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</si>
  <si>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</si>
  <si>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</si>
  <si>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</si>
  <si>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</si>
  <si>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</si>
  <si>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</si>
  <si>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</si>
  <si>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</si>
  <si>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</si>
  <si>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</si>
  <si>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</si>
  <si>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</si>
  <si>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</si>
  <si>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</si>
  <si>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</si>
  <si>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</si>
  <si>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</si>
  <si>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</si>
  <si>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</si>
  <si>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</si>
  <si>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</si>
  <si>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</si>
  <si>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</si>
  <si>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</si>
  <si>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</si>
  <si>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</si>
  <si>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</si>
  <si>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</si>
  <si>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</si>
  <si>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</si>
  <si>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</si>
  <si>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</si>
  <si>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</si>
  <si>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</si>
  <si>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</si>
  <si>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</si>
  <si>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</si>
  <si>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</si>
  <si>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</si>
  <si>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</si>
  <si>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</si>
  <si>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</si>
  <si>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</si>
  <si>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</si>
  <si>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</si>
  <si>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</si>
  <si>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</si>
  <si>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</si>
  <si>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</si>
  <si>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</si>
  <si>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</si>
  <si>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</si>
  <si>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</si>
  <si>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</si>
  <si>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</si>
  <si>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</si>
  <si>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</si>
  <si>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</si>
  <si>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</si>
  <si>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</si>
  <si>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</si>
  <si>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</si>
  <si>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</si>
  <si>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</si>
  <si>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</si>
  <si>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</si>
  <si>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</si>
  <si>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</si>
  <si>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</si>
  <si>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</si>
  <si>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</si>
  <si>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</si>
  <si>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</si>
  <si>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</si>
  <si>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</si>
  <si>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</si>
  <si>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</si>
  <si>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</si>
  <si>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</si>
  <si>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</si>
  <si>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</si>
  <si>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</si>
  <si>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</si>
  <si>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</si>
  <si>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</si>
  <si>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</si>
  <si>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</si>
  <si>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</si>
  <si>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</si>
  <si>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</si>
  <si>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</si>
  <si>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</si>
  <si>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</si>
  <si>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</si>
  <si>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</si>
  <si>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</si>
  <si>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</si>
  <si>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</si>
  <si>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</si>
  <si>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</si>
  <si>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</si>
  <si>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</si>
  <si>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</si>
  <si>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</si>
  <si>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</si>
  <si>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</si>
  <si>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</si>
  <si>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</si>
  <si>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</si>
  <si>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</si>
  <si>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</si>
  <si>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</si>
  <si>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</si>
  <si>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</si>
  <si>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</si>
  <si>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</si>
  <si>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</si>
  <si>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</si>
  <si>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</si>
  <si>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</si>
  <si>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</si>
  <si>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</si>
  <si>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</si>
  <si>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</si>
  <si>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</si>
  <si>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</si>
  <si>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</si>
  <si>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</si>
  <si>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</si>
  <si>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</si>
  <si>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</si>
  <si>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</si>
  <si>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</si>
  <si>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</si>
  <si>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</si>
  <si>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</si>
  <si>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</si>
  <si>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</si>
  <si>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</si>
  <si>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</si>
  <si>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</si>
  <si>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</si>
  <si>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</si>
  <si>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</si>
  <si>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</si>
  <si>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</si>
  <si>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</si>
  <si>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</si>
  <si>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</si>
  <si>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</si>
  <si>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</si>
  <si>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</si>
  <si>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</si>
  <si>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</si>
  <si>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</si>
  <si>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</si>
  <si>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</si>
  <si>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</si>
  <si>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</si>
  <si>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</si>
  <si>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</si>
  <si>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</si>
  <si>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</si>
  <si>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</si>
  <si>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</si>
  <si>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</si>
  <si>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</si>
  <si>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</si>
  <si>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</si>
  <si>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</si>
  <si>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</si>
  <si>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</si>
  <si>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</si>
  <si>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</si>
  <si>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</si>
  <si>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</si>
  <si>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</si>
  <si>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</si>
  <si>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</si>
  <si>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</si>
  <si>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</si>
  <si>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</si>
  <si>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</si>
  <si>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</si>
  <si>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</si>
  <si>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</si>
  <si>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</si>
  <si>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</si>
  <si>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</si>
  <si>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</si>
  <si>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</si>
  <si>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</si>
  <si>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</si>
  <si>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</si>
  <si>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</si>
  <si>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</si>
  <si>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</si>
  <si>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</si>
  <si>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</si>
  <si>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</si>
  <si>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</si>
  <si>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</si>
  <si>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</si>
  <si>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</si>
  <si>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</si>
  <si>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</si>
  <si>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</si>
  <si>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</si>
  <si>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</si>
  <si>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</si>
  <si>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</si>
  <si>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</si>
  <si>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</si>
  <si>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</si>
  <si>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</si>
  <si>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</si>
  <si>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</si>
  <si>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</si>
  <si>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</si>
  <si>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</si>
  <si>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</si>
  <si>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</si>
  <si>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</si>
  <si>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</si>
  <si>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</si>
  <si>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</si>
  <si>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</si>
  <si>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</si>
  <si>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</si>
  <si>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</si>
  <si>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</si>
  <si>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</si>
  <si>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</si>
  <si>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</si>
  <si>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</si>
  <si>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</si>
  <si>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</si>
  <si>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</si>
  <si>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</si>
  <si>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</si>
  <si>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</si>
  <si>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</si>
  <si>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</si>
  <si>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</si>
  <si>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</si>
  <si>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</si>
  <si>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</si>
  <si>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</si>
  <si>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</si>
  <si>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</si>
  <si>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</si>
  <si>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</si>
  <si>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</si>
  <si>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</si>
  <si>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</si>
  <si>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</si>
  <si>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</si>
  <si>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</si>
  <si>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</si>
  <si>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</si>
  <si>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</si>
  <si>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</si>
  <si>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</si>
  <si>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</si>
  <si>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</si>
  <si>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</si>
  <si>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</si>
  <si>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</si>
  <si>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</si>
  <si>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</si>
  <si>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</si>
  <si>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</si>
  <si>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</si>
  <si>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</si>
  <si>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</si>
  <si>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</si>
  <si>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</si>
  <si>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</si>
  <si>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</si>
  <si>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</si>
  <si>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</si>
  <si>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</si>
  <si>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</si>
  <si>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</si>
  <si>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</si>
  <si>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</si>
  <si>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</si>
  <si>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</si>
  <si>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</si>
  <si>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</si>
  <si>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</si>
  <si>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</si>
  <si>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</si>
  <si>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</si>
  <si>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</si>
  <si>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</si>
  <si>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</si>
  <si>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</si>
  <si>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</si>
  <si>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</si>
  <si>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</si>
  <si>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</si>
  <si>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</si>
  <si>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</si>
  <si>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</si>
  <si>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</si>
  <si>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</si>
  <si>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</si>
  <si>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</si>
  <si>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</si>
  <si>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</si>
  <si>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</si>
  <si>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</si>
  <si>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</si>
  <si>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</si>
  <si>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</si>
  <si>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</si>
  <si>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</si>
  <si>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</si>
  <si>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</si>
  <si>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</si>
  <si>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</si>
  <si>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</si>
  <si>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</si>
  <si>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</si>
  <si>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</si>
  <si>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</si>
  <si>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</si>
  <si>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</si>
  <si>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</si>
  <si>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</si>
  <si>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</si>
  <si>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</si>
  <si>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</si>
  <si>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</si>
  <si>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</si>
  <si>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</si>
  <si>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</si>
  <si>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</si>
  <si>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</si>
  <si>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</si>
  <si>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</si>
  <si>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</si>
  <si>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</si>
  <si>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</si>
  <si>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</si>
  <si>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</si>
  <si>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</si>
  <si>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</si>
  <si>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</si>
  <si>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</si>
  <si>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</si>
  <si>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</si>
  <si>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</si>
  <si>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</si>
  <si>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</si>
  <si>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</si>
  <si>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</si>
  <si>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</si>
  <si>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</si>
  <si>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</si>
  <si>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</si>
  <si>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</si>
  <si>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</si>
  <si>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</si>
  <si>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</si>
  <si>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</si>
  <si>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</si>
  <si>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</si>
  <si>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</si>
  <si>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</si>
  <si>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</si>
  <si>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</si>
  <si>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</si>
  <si>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</si>
  <si>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</si>
  <si>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</si>
  <si>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</si>
  <si>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</si>
  <si>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</si>
  <si>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</si>
  <si>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</si>
  <si>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</si>
  <si>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</si>
  <si>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</si>
  <si>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</si>
  <si>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</si>
  <si>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</si>
  <si>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</si>
  <si>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</si>
  <si>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</si>
  <si>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</si>
  <si>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</si>
  <si>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</si>
  <si>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</si>
  <si>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</si>
  <si>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</si>
  <si>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</si>
  <si>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</si>
  <si>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</si>
  <si>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</si>
  <si>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</si>
  <si>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</si>
  <si>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</si>
  <si>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</si>
  <si>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</si>
  <si>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</si>
  <si>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</si>
  <si>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</si>
  <si>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</si>
  <si>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</si>
  <si>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</si>
  <si>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</si>
  <si>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</si>
  <si>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</si>
  <si>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</si>
  <si>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</si>
  <si>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</si>
  <si>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</si>
  <si>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</si>
  <si>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</si>
  <si>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</si>
  <si>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</si>
  <si>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</si>
  <si>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</si>
  <si>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</si>
  <si>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</si>
  <si>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</si>
  <si>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</si>
  <si>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</si>
  <si>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</si>
  <si>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</si>
  <si>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</si>
  <si>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</si>
  <si>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</si>
  <si>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</si>
  <si>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</si>
  <si>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</si>
  <si>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</si>
  <si>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</si>
  <si>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</si>
  <si>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</si>
  <si>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</si>
  <si>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</si>
  <si>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</si>
  <si>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</si>
  <si>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</si>
  <si>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</si>
  <si>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</si>
  <si>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</si>
  <si>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</si>
  <si>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</si>
  <si>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</si>
  <si>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</si>
  <si>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</si>
  <si>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</si>
  <si>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</si>
  <si>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</si>
  <si>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</si>
  <si>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</si>
  <si>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</si>
  <si>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</si>
  <si>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</si>
  <si>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</si>
  <si>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</si>
  <si>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</si>
  <si>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</si>
  <si>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</si>
  <si>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</si>
  <si>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</si>
  <si>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</si>
  <si>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</si>
  <si>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</si>
  <si>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</si>
  <si>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</si>
  <si>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</si>
  <si>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</si>
  <si>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</si>
  <si>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</si>
  <si>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</si>
  <si>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</si>
  <si>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</si>
  <si>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</si>
  <si>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</si>
  <si>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</si>
  <si>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</si>
  <si>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</si>
  <si>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</si>
  <si>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</si>
  <si>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</si>
  <si>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</si>
  <si>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</si>
  <si>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</si>
  <si>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</si>
  <si>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</si>
  <si>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</si>
  <si>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</si>
  <si>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</si>
  <si>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</si>
  <si>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</si>
  <si>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</si>
  <si>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</si>
  <si>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</si>
  <si>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</si>
  <si>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</si>
  <si>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</si>
  <si>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</si>
  <si>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</si>
  <si>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</si>
  <si>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</si>
  <si>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</si>
  <si>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</si>
  <si>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</si>
  <si>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</si>
  <si>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</si>
  <si>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</si>
  <si>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</si>
  <si>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</si>
  <si>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</si>
  <si>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</si>
  <si>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</si>
  <si>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</si>
  <si>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</si>
  <si>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</si>
  <si>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</si>
  <si>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</si>
  <si>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</si>
  <si>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</si>
  <si>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</si>
  <si>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</si>
  <si>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</si>
  <si>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</si>
  <si>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</si>
  <si>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</si>
  <si>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</si>
  <si>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</si>
  <si>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</si>
  <si>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</si>
  <si>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</si>
  <si>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</si>
  <si>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</si>
  <si>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</si>
  <si>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</si>
  <si>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</si>
  <si>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</si>
  <si>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</si>
  <si>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</si>
  <si>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</si>
  <si>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</si>
  <si>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</si>
  <si>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</si>
  <si>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</si>
  <si>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</si>
  <si>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</si>
  <si>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</si>
  <si>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</si>
  <si>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</si>
  <si>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</si>
  <si>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</si>
  <si>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</si>
  <si>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</si>
  <si>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</si>
  <si>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</si>
  <si>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</si>
  <si>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</si>
  <si>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</si>
  <si>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</si>
  <si>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</si>
  <si>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</si>
  <si>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</si>
  <si>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</si>
  <si>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</si>
  <si>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</si>
  <si>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</si>
  <si>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</si>
  <si>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</si>
  <si>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</si>
  <si>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</si>
  <si>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</si>
  <si>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</si>
  <si>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</si>
  <si>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</si>
  <si>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</si>
  <si>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</si>
  <si>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</si>
  <si>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</si>
  <si>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</si>
  <si>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</si>
  <si>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</si>
  <si>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</si>
  <si>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</si>
  <si>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</si>
  <si>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</si>
  <si>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</si>
  <si>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</si>
  <si>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</si>
  <si>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</si>
  <si>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</si>
  <si>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</si>
  <si>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</si>
  <si>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</si>
  <si>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</si>
  <si>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</si>
  <si>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</si>
  <si>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</si>
  <si>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</si>
  <si>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</si>
  <si>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</si>
  <si>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</si>
  <si>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</si>
  <si>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</si>
  <si>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</si>
  <si>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</si>
  <si>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</si>
  <si>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</si>
  <si>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</si>
  <si>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</si>
  <si>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</si>
  <si>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</si>
  <si>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</si>
  <si>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</si>
  <si>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</si>
  <si>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</si>
  <si>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</si>
  <si>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</si>
  <si>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</si>
  <si>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</si>
  <si>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</si>
  <si>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</si>
  <si>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</si>
  <si>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</si>
  <si>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</si>
  <si>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</si>
  <si>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</si>
  <si>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</si>
  <si>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</si>
  <si>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</si>
  <si>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</si>
  <si>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</si>
  <si>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</si>
  <si>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</si>
  <si>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</si>
  <si>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</si>
  <si>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</si>
  <si>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</si>
  <si>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</si>
  <si>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</si>
  <si>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</si>
  <si>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</si>
  <si>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</si>
  <si>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</si>
  <si>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</si>
  <si>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</si>
  <si>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</si>
  <si>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</si>
  <si>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</si>
  <si>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</si>
  <si>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</si>
  <si>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</si>
  <si>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</si>
  <si>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</si>
  <si>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</si>
  <si>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</si>
  <si>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</si>
  <si>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</si>
  <si>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</si>
  <si>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</si>
  <si>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</si>
  <si>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</si>
  <si>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</si>
  <si>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</si>
  <si>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</si>
  <si>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</si>
  <si>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</si>
  <si>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</si>
  <si>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</si>
  <si>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</si>
  <si>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</si>
  <si>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</si>
  <si>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</si>
  <si>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</si>
  <si>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</si>
  <si>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</si>
  <si>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</si>
  <si>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</si>
  <si>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</si>
  <si>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</si>
  <si>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</si>
  <si>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</si>
  <si>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</si>
  <si>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</si>
  <si>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</si>
  <si>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</si>
  <si>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</si>
  <si>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</si>
  <si>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</si>
  <si>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</si>
  <si>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</si>
  <si>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</si>
  <si>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</si>
  <si>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</si>
  <si>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</si>
  <si>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</si>
  <si>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</si>
  <si>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</si>
  <si>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</si>
  <si>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</si>
  <si>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</si>
  <si>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</si>
  <si>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</si>
  <si>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</si>
  <si>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</si>
  <si>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</si>
  <si>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</si>
  <si>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</si>
  <si>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</si>
  <si>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</si>
  <si>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</si>
  <si>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</si>
  <si>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</si>
  <si>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</si>
  <si>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</si>
  <si>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</si>
  <si>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</si>
  <si>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</si>
  <si>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</si>
  <si>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</si>
  <si>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</si>
  <si>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</si>
  <si>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</si>
  <si>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</si>
  <si>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</si>
  <si>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</si>
  <si>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</si>
  <si>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</si>
  <si>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</si>
  <si>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</si>
  <si>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</si>
  <si>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</si>
  <si>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</si>
  <si>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</si>
  <si>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</si>
  <si>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</si>
  <si>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</si>
  <si>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</si>
  <si>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</si>
  <si>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</si>
  <si>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</si>
  <si>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</si>
  <si>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</si>
  <si>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</si>
  <si>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</si>
  <si>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</si>
  <si>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</si>
  <si>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</si>
  <si>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</si>
  <si>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</si>
  <si>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</si>
  <si>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</si>
  <si>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</si>
  <si>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</si>
  <si>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</si>
  <si>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</si>
  <si>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</si>
  <si>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</si>
  <si>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</si>
  <si>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</si>
  <si>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</si>
  <si>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</si>
  <si>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</si>
  <si>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</si>
  <si>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</si>
  <si>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</si>
  <si>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</si>
  <si>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</si>
  <si>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</si>
  <si>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</si>
  <si>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</si>
  <si>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</si>
  <si>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</si>
  <si>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</si>
  <si>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</si>
  <si>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</si>
  <si>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</si>
  <si>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</si>
  <si>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</si>
  <si>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</si>
  <si>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</si>
  <si>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</si>
  <si>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</si>
  <si>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</si>
  <si>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</si>
  <si>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</si>
  <si>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</si>
  <si>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</si>
  <si>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</si>
  <si>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</si>
  <si>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</si>
  <si>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</si>
  <si>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</si>
  <si>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</si>
  <si>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</si>
  <si>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</si>
  <si>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</si>
  <si>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</si>
  <si>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</si>
  <si>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</si>
  <si>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</si>
  <si>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</si>
  <si>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</si>
  <si>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</si>
  <si>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</si>
  <si>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</si>
  <si>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</si>
  <si>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</si>
  <si>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</si>
  <si>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</si>
  <si>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</si>
  <si>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</si>
  <si>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</si>
  <si>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</si>
  <si>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</si>
  <si>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</si>
  <si>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</si>
  <si>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</si>
  <si>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</si>
  <si>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</si>
  <si>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</si>
  <si>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</si>
  <si>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</si>
  <si>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</si>
  <si>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</si>
  <si>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</si>
  <si>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</si>
  <si>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</si>
  <si>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</si>
  <si>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</si>
  <si>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</si>
  <si>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</si>
  <si>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</si>
  <si>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</si>
  <si>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</si>
  <si>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</si>
  <si>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</si>
  <si>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</si>
  <si>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</si>
  <si>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</si>
  <si>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</si>
  <si>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</si>
  <si>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</si>
  <si>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</si>
  <si>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</si>
  <si>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</si>
  <si>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</si>
  <si>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</si>
  <si>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</si>
  <si>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</si>
  <si>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</si>
  <si>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</si>
  <si>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</si>
  <si>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</si>
  <si>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</si>
  <si>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</si>
  <si>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</si>
  <si>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</si>
  <si>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</si>
  <si>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</si>
  <si>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</si>
  <si>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</si>
  <si>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</si>
  <si>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</si>
  <si>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</si>
  <si>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</si>
  <si>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</si>
  <si>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</si>
  <si>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</si>
  <si>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</si>
  <si>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</si>
  <si>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</si>
  <si>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</si>
  <si>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</si>
  <si>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</si>
  <si>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</si>
  <si>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</si>
  <si>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</si>
  <si>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</si>
  <si>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</si>
  <si>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</si>
  <si>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</si>
  <si>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</si>
  <si>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</si>
  <si>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</si>
  <si>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</si>
  <si>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</si>
  <si>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</si>
  <si>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</si>
  <si>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</si>
  <si>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</si>
  <si>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</si>
  <si>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</si>
  <si>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</si>
  <si>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</si>
  <si>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</si>
  <si>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</si>
  <si>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</si>
  <si>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</si>
  <si>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</si>
  <si>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</si>
  <si>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</si>
  <si>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</si>
  <si>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</si>
  <si>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</si>
  <si>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</si>
  <si>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</si>
  <si>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</si>
  <si>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</si>
  <si>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</si>
  <si>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</si>
  <si>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</si>
  <si>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</si>
  <si>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</si>
  <si>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</si>
  <si>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</si>
  <si>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</si>
  <si>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</si>
  <si>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</si>
  <si>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</si>
  <si>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</si>
  <si>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</si>
  <si>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</si>
  <si>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</si>
  <si>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</si>
  <si>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</si>
  <si>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</si>
  <si>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</si>
  <si>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</si>
  <si>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</si>
  <si>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</si>
  <si>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</si>
  <si>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</si>
  <si>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</si>
  <si>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</si>
  <si>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</si>
  <si>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</si>
  <si>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</si>
  <si>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</si>
  <si>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</si>
  <si>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</si>
  <si>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</si>
  <si>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</si>
  <si>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</si>
  <si>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</si>
  <si>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</si>
  <si>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</si>
  <si>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</si>
  <si>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</si>
  <si>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</si>
  <si>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</si>
  <si>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</si>
  <si>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</si>
  <si>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</si>
  <si>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</si>
  <si>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</si>
  <si>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</si>
  <si>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</si>
  <si>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</si>
  <si>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</si>
  <si>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</si>
  <si>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</si>
  <si>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</si>
  <si>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</si>
  <si>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</si>
  <si>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</si>
  <si>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</si>
  <si>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</si>
  <si>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</si>
  <si>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</si>
  <si>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</si>
  <si>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</si>
  <si>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</si>
  <si>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</si>
  <si>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</si>
  <si>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</si>
  <si>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</si>
  <si>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</si>
  <si>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</si>
  <si>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</si>
  <si>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</si>
  <si>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</si>
  <si>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</si>
  <si>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</si>
  <si>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</si>
  <si>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</si>
  <si>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</si>
  <si>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</si>
  <si>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</si>
  <si>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</si>
  <si>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</si>
  <si>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</si>
  <si>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</si>
  <si>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</si>
  <si>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</si>
  <si>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</si>
  <si>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</si>
  <si>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</si>
  <si>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</si>
  <si>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</si>
  <si>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</si>
  <si>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</si>
  <si>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</si>
  <si>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</si>
  <si>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</si>
  <si>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</si>
  <si>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</si>
  <si>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</si>
  <si>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</si>
  <si>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</si>
  <si>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</si>
  <si>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</si>
  <si>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</si>
  <si>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</si>
  <si>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</si>
  <si>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</si>
  <si>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</si>
  <si>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</si>
  <si>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</si>
  <si>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</si>
  <si>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</si>
  <si>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</si>
  <si>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</si>
  <si>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</si>
  <si>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</si>
  <si>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</si>
  <si>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</si>
  <si>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</si>
  <si>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</si>
  <si>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</si>
  <si>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</si>
  <si>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</si>
  <si>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</si>
  <si>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</si>
  <si>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</si>
  <si>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</si>
  <si>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</si>
  <si>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</si>
  <si>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</si>
  <si>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</si>
  <si>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</si>
  <si>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</si>
  <si>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</si>
  <si>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</si>
  <si>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</si>
  <si>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</si>
  <si>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</si>
  <si>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</si>
  <si>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</si>
  <si>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</si>
  <si>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</si>
  <si>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</si>
  <si>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</si>
  <si>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</si>
  <si>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</si>
  <si>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</si>
  <si>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</si>
  <si>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</si>
  <si>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</si>
  <si>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</si>
  <si>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</si>
  <si>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</si>
  <si>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</si>
  <si>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</si>
  <si>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</si>
  <si>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</si>
  <si>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</si>
  <si>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</si>
  <si>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</si>
  <si>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</si>
  <si>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</si>
  <si>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</si>
  <si>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</si>
  <si>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</si>
  <si>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</si>
  <si>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</si>
  <si>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</si>
  <si>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</si>
  <si>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</si>
  <si>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</si>
  <si>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</si>
  <si>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</si>
  <si>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</si>
  <si>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</si>
  <si>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</si>
  <si>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</si>
  <si>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</si>
  <si>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</si>
  <si>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</si>
  <si>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</si>
  <si>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</si>
  <si>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</si>
  <si>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</si>
  <si>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</si>
  <si>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</si>
  <si>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</si>
  <si>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</si>
  <si>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</si>
  <si>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</si>
  <si>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</si>
  <si>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</si>
  <si>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</si>
  <si>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</si>
  <si>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</si>
  <si>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</si>
  <si>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</si>
  <si>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</si>
  <si>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</si>
  <si>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</si>
  <si>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</si>
  <si>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</si>
  <si>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</si>
  <si>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</si>
  <si>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</si>
  <si>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</si>
  <si>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</si>
  <si>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</si>
  <si>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</si>
  <si>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</si>
  <si>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</si>
  <si>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</si>
  <si>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</si>
  <si>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</si>
  <si>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</si>
  <si>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</si>
  <si>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</si>
  <si>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</si>
  <si>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</si>
  <si>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</si>
  <si>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</si>
  <si>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</si>
  <si>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</si>
  <si>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</si>
  <si>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</si>
  <si>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</si>
  <si>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</si>
  <si>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</si>
  <si>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</si>
  <si>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</si>
  <si>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</si>
  <si>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</si>
  <si>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</si>
  <si>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</si>
  <si>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</si>
  <si>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</si>
  <si>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</si>
  <si>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</si>
  <si>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</si>
  <si>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</si>
  <si>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</si>
  <si>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</si>
  <si>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</si>
  <si>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</si>
  <si>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</si>
  <si>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</si>
  <si>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</si>
  <si>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</si>
  <si>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</si>
  <si>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</si>
  <si>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</si>
  <si>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</si>
  <si>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</si>
  <si>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</si>
  <si>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</si>
  <si>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</si>
  <si>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</si>
  <si>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</si>
  <si>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</si>
  <si>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</si>
  <si>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</si>
  <si>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</si>
  <si>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</si>
  <si>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</si>
  <si>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</si>
  <si>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</si>
  <si>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</si>
  <si>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</si>
  <si>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</si>
  <si>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</si>
  <si>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</si>
  <si>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</si>
  <si>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</si>
  <si>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</si>
  <si>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</si>
  <si>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</si>
  <si>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</si>
  <si>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</si>
  <si>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</si>
  <si>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</si>
  <si>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</si>
  <si>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</si>
  <si>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</si>
  <si>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</si>
  <si>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</si>
  <si>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</si>
  <si>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</si>
  <si>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</si>
  <si>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</si>
  <si>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</si>
  <si>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</si>
  <si>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</si>
  <si>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</si>
  <si>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</si>
  <si>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</si>
  <si>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</si>
  <si>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</si>
  <si>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</si>
  <si>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</si>
  <si>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</si>
  <si>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</si>
  <si>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</si>
  <si>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</si>
  <si>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</si>
  <si>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</si>
  <si>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</si>
  <si>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</si>
  <si>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</si>
  <si>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</si>
  <si>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</si>
  <si>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</si>
  <si>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</si>
  <si>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</si>
  <si>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</si>
  <si>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</si>
  <si>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</si>
  <si>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</si>
  <si>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</si>
  <si>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</si>
  <si>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</si>
  <si>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</si>
  <si>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</si>
  <si>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</si>
  <si>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</si>
  <si>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</si>
  <si>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</si>
  <si>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</si>
  <si>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</si>
  <si>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</si>
  <si>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</si>
  <si>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</si>
  <si>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</si>
  <si>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</si>
  <si>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</si>
  <si>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</si>
  <si>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</si>
  <si>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</si>
  <si>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</si>
  <si>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</si>
  <si>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</si>
  <si>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</si>
  <si>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</si>
  <si>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</si>
  <si>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</si>
  <si>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</si>
  <si>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</si>
  <si>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</si>
  <si>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</si>
  <si>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</si>
  <si>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</si>
  <si>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</si>
  <si>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</si>
  <si>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</si>
  <si>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</si>
  <si>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</si>
  <si>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</si>
  <si>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</si>
  <si>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</si>
  <si>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</si>
  <si>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</si>
  <si>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</si>
  <si>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</si>
  <si>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</si>
  <si>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</si>
  <si>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</si>
  <si>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</si>
  <si>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</si>
  <si>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</si>
  <si>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</si>
  <si>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</si>
  <si>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</si>
  <si>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</si>
  <si>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</si>
  <si>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</si>
  <si>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</si>
  <si>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</si>
  <si>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</si>
  <si>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</si>
  <si>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</si>
  <si>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</si>
  <si>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</si>
  <si>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</si>
  <si>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</si>
  <si>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</si>
  <si>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</si>
  <si>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</si>
  <si>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</si>
  <si>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</si>
  <si>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</si>
  <si>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</si>
  <si>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</si>
  <si>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</si>
  <si>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</si>
  <si>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</si>
  <si>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</si>
  <si>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</si>
  <si>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</si>
  <si>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</si>
  <si>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</si>
  <si>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</si>
  <si>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</si>
  <si>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</si>
  <si>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</si>
  <si>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</si>
  <si>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</si>
  <si>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</si>
  <si>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</si>
  <si>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</si>
  <si>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</si>
  <si>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</si>
  <si>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</si>
  <si>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</si>
  <si>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</si>
  <si>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</si>
  <si>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</si>
  <si>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</si>
  <si>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</si>
  <si>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</si>
  <si>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</si>
  <si>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</si>
  <si>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</si>
  <si>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</si>
  <si>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</si>
  <si>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</si>
  <si>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</si>
  <si>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</si>
  <si>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</si>
  <si>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</si>
  <si>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</si>
  <si>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</si>
  <si>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</si>
  <si>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</si>
  <si>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</si>
  <si>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</si>
  <si>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</si>
  <si>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</si>
  <si>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</si>
  <si>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</si>
  <si>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</si>
  <si>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</si>
  <si>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</si>
  <si>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</si>
  <si>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</si>
  <si>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</si>
  <si>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</si>
  <si>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</si>
  <si>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</si>
  <si>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</si>
  <si>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</si>
  <si>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</si>
  <si>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</si>
  <si>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</si>
  <si>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</si>
  <si>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</si>
  <si>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</si>
  <si>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</si>
  <si>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</si>
  <si>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</si>
  <si>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</si>
  <si>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</si>
  <si>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</si>
  <si>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</si>
  <si>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</si>
  <si>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</si>
  <si>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</si>
  <si>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</si>
  <si>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</si>
  <si>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</si>
  <si>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</si>
  <si>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</si>
  <si>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</si>
  <si>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</si>
  <si>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</si>
  <si>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</si>
  <si>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</si>
  <si>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</si>
  <si>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</si>
  <si>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</si>
  <si>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</si>
  <si>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</si>
  <si>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</si>
  <si>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</si>
  <si>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</si>
  <si>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</si>
  <si>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</si>
  <si>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</si>
  <si>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</si>
  <si>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</si>
  <si>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</si>
  <si>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</si>
  <si>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</si>
  <si>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</si>
  <si>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</si>
  <si>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</si>
  <si>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</si>
  <si>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</si>
  <si>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</si>
  <si>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</si>
  <si>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</si>
  <si>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</si>
  <si>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</si>
  <si>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</si>
  <si>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</si>
  <si>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</si>
  <si>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</si>
  <si>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</si>
  <si>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</si>
  <si>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</si>
  <si>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</si>
  <si>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</si>
  <si>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</si>
  <si>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</si>
  <si>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</si>
  <si>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</si>
  <si>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</si>
  <si>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</si>
  <si>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</si>
  <si>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</si>
  <si>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</si>
  <si>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</si>
  <si>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</si>
  <si>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</si>
  <si>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</si>
  <si>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</si>
  <si>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</si>
  <si>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</si>
  <si>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</si>
  <si>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</si>
  <si>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</si>
  <si>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</si>
  <si>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</si>
  <si>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</si>
  <si>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</si>
  <si>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</si>
  <si>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</si>
  <si>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</si>
  <si>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</si>
  <si>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</si>
  <si>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</si>
  <si>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</si>
  <si>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</si>
  <si>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</si>
  <si>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</si>
  <si>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</si>
  <si>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</si>
  <si>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</si>
  <si>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</si>
  <si>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</si>
  <si>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</si>
  <si>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</si>
  <si>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</si>
  <si>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</si>
  <si>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</si>
  <si>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</si>
  <si>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</si>
  <si>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</si>
  <si>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</si>
  <si>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</si>
  <si>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</si>
  <si>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</si>
  <si>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</si>
  <si>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</si>
  <si>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</si>
  <si>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</si>
  <si>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</si>
  <si>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</si>
  <si>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</si>
  <si>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</si>
  <si>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</si>
  <si>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</si>
  <si>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</si>
  <si>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</si>
  <si>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</si>
  <si>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</si>
  <si>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</si>
  <si>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</si>
  <si>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</si>
  <si>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</si>
  <si>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</si>
  <si>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</si>
  <si>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</si>
  <si>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</si>
  <si>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</si>
  <si>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</si>
  <si>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</si>
  <si>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</si>
  <si>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</si>
  <si>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</si>
  <si>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</si>
  <si>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</si>
  <si>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</si>
  <si>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</si>
  <si>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</si>
  <si>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</si>
  <si>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</si>
  <si>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</si>
  <si>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</si>
  <si>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</si>
  <si>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</si>
  <si>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</si>
  <si>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</si>
  <si>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</si>
  <si>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</si>
  <si>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</si>
  <si>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</si>
  <si>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</si>
  <si>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</si>
  <si>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</si>
  <si>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</si>
  <si>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</si>
  <si>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</si>
  <si>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</si>
  <si>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</si>
  <si>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</si>
  <si>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</si>
  <si>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</si>
  <si>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</si>
  <si>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</si>
  <si>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</si>
  <si>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</si>
  <si>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</si>
  <si>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</si>
  <si>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</si>
  <si>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</si>
  <si>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</si>
  <si>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</si>
  <si>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</si>
  <si>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</si>
  <si>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</si>
  <si>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</si>
  <si>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</si>
  <si>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</si>
  <si>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</si>
  <si>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</si>
  <si>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</si>
  <si>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</si>
  <si>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</si>
  <si>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</si>
  <si>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</si>
  <si>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</si>
  <si>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</si>
  <si>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</si>
  <si>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</si>
  <si>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</si>
  <si>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</si>
  <si>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</si>
  <si>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</si>
  <si>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</si>
  <si>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</si>
  <si>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</si>
  <si>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</si>
  <si>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</si>
  <si>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</si>
  <si>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</si>
  <si>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</si>
  <si>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</si>
  <si>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</si>
  <si>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</si>
  <si>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</si>
  <si>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</si>
  <si>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</si>
  <si>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</si>
  <si>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</si>
  <si>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</si>
  <si>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</si>
  <si>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</si>
  <si>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</si>
  <si>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</si>
  <si>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</si>
  <si>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</si>
  <si>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</si>
  <si>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</si>
  <si>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</si>
  <si>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</si>
  <si>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</si>
  <si>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</si>
  <si>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</si>
  <si>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</si>
  <si>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</si>
  <si>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</si>
  <si>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</si>
  <si>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</si>
  <si>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</si>
  <si>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</si>
  <si>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</si>
  <si>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</si>
  <si>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</si>
  <si>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</si>
  <si>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</si>
  <si>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</si>
  <si>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</si>
  <si>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</si>
  <si>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</si>
  <si>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</si>
  <si>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</si>
  <si>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</si>
  <si>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</si>
  <si>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</si>
  <si>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</si>
  <si>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</si>
  <si>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</si>
  <si>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</si>
  <si>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</si>
  <si>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</si>
  <si>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</si>
  <si>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</si>
  <si>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</si>
  <si>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</si>
  <si>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</si>
  <si>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</si>
  <si>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</si>
  <si>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</si>
  <si>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</si>
  <si>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</si>
  <si>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</si>
  <si>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</si>
  <si>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</si>
  <si>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</si>
  <si>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</si>
  <si>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</si>
  <si>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</si>
  <si>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</si>
  <si>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</si>
  <si>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</si>
  <si>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</si>
  <si>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</si>
  <si>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</si>
  <si>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</si>
  <si>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</si>
  <si>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</si>
  <si>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</si>
  <si>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</si>
  <si>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</si>
  <si>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</si>
  <si>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</si>
  <si>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</si>
  <si>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</si>
  <si>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</si>
  <si>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</si>
  <si>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</si>
  <si>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</si>
  <si>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</si>
  <si>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</si>
  <si>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</si>
  <si>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</si>
  <si>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</si>
  <si>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</si>
  <si>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</si>
  <si>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</si>
  <si>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</si>
  <si>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</si>
  <si>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</si>
  <si>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</si>
  <si>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</si>
  <si>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</si>
  <si>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</si>
  <si>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</si>
  <si>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</si>
  <si>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</si>
  <si>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</si>
  <si>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</si>
  <si>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</si>
  <si>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</si>
  <si>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</si>
  <si>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</si>
  <si>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</si>
  <si>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</si>
  <si>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</si>
  <si>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</si>
  <si>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</si>
  <si>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</si>
  <si>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</si>
  <si>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</si>
  <si>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</si>
  <si>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</si>
  <si>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</si>
  <si>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</si>
  <si>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</si>
  <si>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</si>
  <si>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</si>
  <si>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</si>
  <si>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</si>
  <si>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</si>
  <si>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</si>
  <si>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</si>
  <si>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</si>
  <si>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</si>
  <si>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</si>
  <si>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</si>
  <si>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</si>
  <si>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</si>
  <si>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</si>
  <si>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</si>
  <si>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</si>
  <si>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</si>
  <si>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</si>
  <si>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</si>
  <si>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</si>
  <si>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</si>
  <si>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</si>
  <si>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</si>
  <si>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</si>
  <si>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</si>
  <si>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</si>
  <si>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</si>
  <si>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</si>
  <si>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</si>
  <si>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</si>
  <si>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</si>
  <si>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</si>
  <si>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</si>
  <si>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</si>
  <si>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</si>
  <si>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</si>
  <si>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</si>
  <si>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</si>
  <si>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</si>
  <si>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</si>
  <si>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</si>
  <si>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</si>
  <si>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</si>
  <si>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</si>
  <si>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</si>
  <si>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</si>
  <si>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</si>
  <si>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</si>
  <si>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</si>
  <si>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</si>
  <si>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</si>
  <si>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</si>
  <si>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</si>
  <si>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</si>
  <si>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</si>
  <si>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</si>
  <si>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</si>
  <si>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</si>
  <si>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</si>
  <si>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</si>
  <si>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</si>
  <si>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</si>
  <si>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</si>
  <si>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</si>
  <si>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</si>
  <si>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</si>
  <si>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</si>
  <si>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</si>
  <si>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</si>
  <si>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</si>
  <si>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</si>
  <si>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</si>
  <si>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</si>
  <si>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</si>
  <si>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</si>
  <si>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</si>
  <si>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</si>
  <si>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</si>
  <si>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</si>
  <si>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</si>
  <si>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</si>
  <si>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</si>
  <si>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</si>
  <si>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</si>
  <si>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</si>
  <si>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</si>
  <si>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</si>
  <si>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</si>
  <si>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</si>
  <si>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</si>
  <si>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</si>
  <si>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</si>
  <si>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</si>
  <si>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</si>
  <si>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</si>
  <si>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</si>
  <si>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</si>
  <si>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</si>
  <si>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</si>
  <si>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</si>
  <si>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</si>
  <si>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</si>
  <si>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</si>
  <si>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</si>
  <si>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</si>
  <si>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</si>
  <si>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</si>
  <si>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</si>
  <si>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</si>
  <si>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</si>
  <si>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</si>
  <si>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</si>
  <si>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</si>
  <si>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</si>
  <si>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</si>
  <si>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</si>
  <si>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</si>
  <si>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</si>
  <si>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</si>
  <si>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</si>
  <si>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</si>
  <si>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</si>
  <si>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</si>
  <si>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</si>
  <si>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</si>
  <si>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</si>
  <si>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</si>
  <si>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</si>
  <si>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</si>
  <si>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</si>
  <si>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</si>
  <si>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</si>
  <si>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</si>
  <si>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</si>
  <si>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</si>
  <si>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</si>
  <si>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</si>
  <si>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</si>
  <si>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</si>
  <si>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</si>
  <si>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</si>
  <si>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</si>
  <si>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</si>
  <si>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</si>
  <si>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</si>
  <si>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</si>
  <si>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</si>
  <si>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</si>
  <si>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</si>
  <si>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</si>
  <si>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</si>
  <si>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</si>
  <si>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</si>
  <si>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</si>
  <si>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</si>
  <si>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</si>
  <si>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</si>
  <si>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</si>
  <si>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</si>
  <si>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</si>
  <si>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</si>
  <si>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</si>
  <si>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</si>
  <si>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</si>
  <si>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</si>
  <si>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</si>
  <si>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</si>
  <si>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</si>
  <si>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</si>
  <si>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</si>
  <si>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</si>
  <si>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</si>
  <si>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</si>
  <si>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</si>
  <si>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</si>
  <si>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</si>
  <si>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</si>
  <si>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</si>
  <si>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</si>
  <si>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</si>
  <si>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</si>
  <si>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</si>
  <si>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</si>
  <si>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</si>
  <si>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</si>
  <si>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</si>
  <si>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</si>
  <si>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</si>
  <si>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</si>
  <si>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</si>
  <si>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</si>
  <si>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</si>
  <si>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</si>
  <si>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</si>
  <si>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</si>
  <si>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</si>
  <si>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</si>
  <si>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</si>
  <si>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</si>
  <si>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</si>
  <si>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</si>
  <si>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</si>
  <si>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</si>
  <si>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</si>
  <si>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</si>
  <si>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</si>
  <si>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</si>
  <si>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</si>
  <si>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</si>
  <si>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</si>
  <si>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</si>
  <si>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</si>
  <si>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</si>
  <si>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</si>
  <si>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</si>
  <si>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</si>
  <si>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</si>
  <si>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</si>
  <si>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</si>
  <si>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</si>
  <si>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</si>
  <si>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</si>
  <si>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</si>
  <si>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</si>
  <si>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</si>
  <si>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</si>
  <si>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</si>
  <si>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</si>
  <si>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</si>
  <si>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</si>
  <si>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</si>
  <si>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</si>
  <si>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</si>
  <si>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</si>
  <si>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</si>
  <si>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</si>
  <si>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</si>
  <si>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</si>
  <si>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</si>
  <si>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</si>
  <si>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</si>
  <si>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</si>
  <si>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</si>
  <si>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</si>
  <si>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</si>
  <si>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</si>
  <si>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</si>
  <si>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</si>
  <si>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</si>
  <si>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</si>
  <si>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</si>
  <si>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</si>
  <si>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</si>
  <si>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</si>
  <si>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</si>
  <si>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</si>
  <si>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</si>
  <si>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</si>
  <si>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</si>
  <si>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</si>
  <si>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</si>
  <si>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</si>
  <si>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</si>
  <si>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</si>
  <si>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</si>
  <si>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</si>
  <si>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</si>
  <si>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</si>
  <si>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</si>
  <si>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</si>
  <si>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</si>
  <si>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</si>
  <si>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</si>
  <si>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</si>
  <si>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</si>
  <si>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</si>
  <si>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</si>
  <si>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</si>
  <si>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</si>
  <si>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</si>
  <si>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</si>
  <si>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</si>
  <si>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</si>
  <si>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</si>
  <si>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</si>
  <si>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</si>
  <si>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</si>
  <si>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</si>
  <si>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</si>
  <si>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</si>
  <si>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</si>
  <si>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</si>
  <si>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</si>
  <si>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</si>
  <si>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</si>
  <si>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</si>
  <si>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</si>
  <si>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</si>
  <si>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</si>
  <si>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</si>
  <si>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</si>
  <si>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</si>
  <si>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</si>
  <si>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</si>
  <si>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</si>
  <si>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</si>
  <si>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</si>
  <si>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</si>
  <si>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</si>
  <si>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</si>
  <si>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</si>
  <si>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</si>
  <si>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</si>
  <si>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</si>
  <si>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</si>
  <si>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</si>
  <si>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</si>
  <si>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</si>
  <si>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</si>
  <si>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</si>
  <si>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</si>
  <si>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</si>
  <si>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</si>
  <si>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</si>
  <si>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</si>
  <si>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</si>
  <si>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</si>
  <si>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</si>
  <si>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</si>
  <si>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</si>
  <si>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</si>
  <si>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</si>
  <si>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</si>
  <si>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</si>
  <si>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</si>
  <si>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</si>
  <si>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</si>
  <si>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</si>
  <si>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</si>
  <si>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</si>
  <si>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</si>
  <si>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</si>
  <si>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</si>
  <si>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</si>
  <si>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</si>
  <si>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</si>
  <si>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</si>
  <si>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</si>
  <si>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</si>
  <si>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</si>
  <si>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</si>
  <si>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</si>
  <si>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</si>
  <si>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</si>
  <si>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</si>
  <si>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</si>
  <si>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</si>
  <si>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</si>
  <si>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</si>
  <si>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</si>
  <si>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</si>
  <si>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</si>
  <si>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</si>
  <si>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</si>
  <si>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</si>
  <si>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</si>
  <si>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</si>
  <si>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</si>
  <si>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</si>
  <si>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</si>
  <si>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</si>
  <si>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</si>
  <si>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</si>
  <si>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</si>
  <si>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</si>
  <si>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</si>
  <si>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</si>
  <si>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</si>
  <si>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</si>
  <si>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</si>
  <si>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</si>
  <si>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</si>
  <si>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</si>
  <si>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</si>
  <si>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</si>
  <si>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</si>
  <si>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</si>
  <si>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</si>
  <si>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</si>
  <si>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</si>
  <si>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</si>
  <si>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</si>
  <si>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</si>
  <si>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</si>
  <si>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</si>
  <si>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</si>
  <si>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</si>
  <si>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</si>
  <si>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</si>
  <si>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</si>
  <si>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</si>
  <si>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</si>
  <si>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</si>
  <si>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</si>
  <si>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</si>
  <si>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</si>
  <si>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</si>
  <si>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</si>
  <si>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</si>
  <si>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</si>
  <si>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</si>
  <si>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</si>
  <si>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</si>
  <si>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</si>
  <si>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</si>
  <si>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</si>
  <si>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</si>
  <si>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</si>
  <si>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</si>
  <si>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</si>
  <si>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</si>
  <si>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</si>
  <si>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</si>
  <si>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</si>
  <si>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</si>
  <si>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</si>
  <si>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</si>
  <si>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</si>
  <si>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</si>
  <si>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</si>
  <si>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</si>
  <si>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</si>
  <si>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</si>
  <si>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</si>
  <si>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</si>
  <si>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</si>
  <si>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</si>
  <si>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</si>
  <si>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</si>
  <si>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</si>
  <si>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</si>
  <si>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</si>
  <si>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</si>
  <si>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</si>
  <si>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</si>
  <si>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</si>
  <si>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</si>
  <si>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</si>
  <si>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</si>
  <si>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</si>
  <si>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</si>
  <si>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</si>
  <si>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</si>
  <si>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</si>
  <si>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</si>
  <si>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</si>
  <si>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</si>
  <si>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</si>
  <si>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</si>
  <si>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</si>
  <si>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</si>
  <si>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</si>
  <si>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</si>
  <si>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</si>
  <si>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</si>
  <si>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</si>
  <si>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</si>
  <si>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</si>
  <si>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</si>
  <si>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</si>
  <si>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</si>
  <si>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</si>
  <si>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</si>
  <si>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</si>
  <si>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</si>
  <si>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</si>
  <si>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</si>
  <si>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</si>
  <si>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</si>
  <si>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</si>
  <si>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</si>
  <si>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</si>
  <si>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</si>
  <si>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</si>
  <si>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</si>
  <si>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</si>
  <si>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</si>
  <si>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</si>
  <si>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</si>
  <si>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</si>
  <si>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</si>
  <si>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</si>
  <si>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</si>
  <si>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</si>
  <si>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</si>
  <si>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</si>
  <si>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</si>
  <si>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</si>
  <si>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</si>
  <si>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</si>
  <si>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</si>
  <si>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</si>
  <si>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</si>
  <si>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</si>
  <si>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</si>
  <si>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</si>
  <si>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</si>
  <si>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</si>
  <si>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</si>
  <si>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</si>
  <si>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</si>
  <si>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</si>
  <si>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</si>
  <si>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</si>
  <si>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</si>
  <si>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</si>
  <si>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</si>
  <si>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</si>
  <si>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</si>
  <si>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</si>
  <si>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</si>
  <si>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</si>
  <si>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</si>
  <si>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</si>
  <si>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</si>
  <si>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</si>
  <si>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</si>
  <si>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</si>
  <si>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</si>
  <si>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</si>
  <si>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</si>
  <si>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</si>
  <si>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</si>
  <si>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</si>
  <si>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</si>
  <si>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</si>
  <si>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</si>
  <si>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</si>
  <si>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</si>
  <si>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</si>
  <si>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</si>
  <si>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</si>
  <si>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</si>
  <si>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</si>
  <si>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</si>
  <si>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</si>
  <si>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</si>
  <si>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</si>
  <si>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</si>
  <si>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</si>
  <si>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</si>
  <si>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</si>
  <si>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</si>
  <si>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</si>
  <si>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</si>
  <si>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</si>
  <si>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</si>
  <si>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</si>
  <si>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</si>
  <si>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</si>
  <si>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</si>
  <si>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</si>
  <si>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</si>
  <si>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</si>
  <si>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</si>
  <si>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</si>
  <si>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</si>
  <si>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</si>
  <si>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</si>
  <si>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</si>
  <si>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</si>
  <si>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</si>
  <si>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</si>
  <si>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</si>
  <si>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</si>
  <si>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</si>
  <si>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</si>
  <si>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</si>
  <si>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</si>
  <si>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</si>
  <si>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</si>
  <si>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</si>
  <si>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</si>
  <si>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</si>
  <si>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</si>
  <si>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</si>
  <si>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</si>
  <si>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</si>
  <si>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</si>
  <si>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</si>
  <si>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</si>
  <si>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</si>
  <si>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</si>
  <si>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</si>
  <si>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</si>
  <si>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</si>
  <si>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</si>
  <si>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</si>
  <si>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</si>
  <si>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</si>
  <si>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</si>
  <si>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</si>
  <si>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</si>
  <si>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</si>
  <si>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</si>
  <si>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</si>
  <si>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</si>
  <si>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</si>
  <si>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</si>
  <si>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</si>
  <si>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</si>
  <si>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</si>
  <si>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</si>
  <si>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</si>
  <si>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</si>
  <si>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</si>
  <si>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</si>
  <si>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</si>
  <si>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</si>
  <si>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</si>
  <si>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</si>
  <si>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</si>
  <si>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</si>
  <si>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</si>
  <si>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</si>
  <si>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</si>
  <si>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</si>
  <si>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</si>
  <si>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</si>
  <si>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</si>
  <si>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</si>
  <si>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</si>
  <si>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</si>
  <si>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</si>
  <si>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</si>
  <si>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</si>
  <si>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</si>
  <si>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</si>
  <si>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</si>
  <si>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</si>
  <si>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</si>
  <si>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</si>
  <si>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</si>
  <si>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</si>
  <si>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</si>
  <si>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</si>
  <si>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</si>
  <si>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</si>
  <si>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</si>
  <si>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</si>
  <si>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</si>
  <si>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</si>
  <si>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</si>
  <si>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</si>
  <si>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</si>
  <si>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</si>
  <si>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</si>
  <si>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</si>
  <si>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</si>
  <si>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</si>
  <si>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</si>
  <si>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</si>
  <si>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</si>
  <si>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</si>
  <si>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</si>
  <si>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</si>
  <si>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</si>
  <si>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</si>
  <si>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</si>
  <si>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</si>
  <si>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</si>
  <si>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</si>
  <si>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</si>
  <si>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</si>
  <si>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</si>
  <si>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</si>
  <si>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</si>
  <si>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</si>
  <si>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</si>
  <si>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</si>
  <si>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</si>
  <si>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</si>
  <si>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</si>
  <si>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</si>
  <si>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</si>
  <si>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</si>
  <si>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</si>
  <si>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</si>
  <si>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</si>
  <si>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</si>
  <si>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</si>
  <si>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</si>
  <si>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</si>
  <si>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</si>
  <si>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</si>
  <si>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</si>
  <si>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</si>
  <si>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</si>
  <si>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</si>
  <si>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</si>
  <si>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</si>
  <si>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</si>
  <si>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</si>
  <si>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</si>
  <si>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</si>
  <si>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</si>
  <si>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</si>
  <si>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</si>
  <si>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</si>
  <si>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</si>
  <si>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</si>
  <si>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</si>
  <si>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</si>
  <si>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</si>
  <si>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</si>
  <si>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</si>
  <si>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</si>
  <si>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</si>
  <si>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</si>
  <si>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</si>
  <si>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</si>
  <si>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</si>
  <si>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</si>
  <si>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</si>
  <si>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</si>
  <si>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</si>
  <si>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</si>
  <si>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</si>
  <si>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</si>
  <si>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</si>
  <si>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</si>
  <si>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</si>
  <si>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</si>
  <si>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</si>
  <si>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</si>
  <si>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</si>
  <si>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</si>
  <si>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</si>
  <si>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</si>
  <si>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</si>
  <si>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</si>
  <si>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</si>
  <si>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</si>
  <si>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</si>
  <si>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</si>
  <si>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</si>
  <si>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</si>
  <si>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</si>
  <si>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</si>
  <si>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</si>
  <si>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</si>
  <si>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</si>
  <si>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</si>
  <si>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</si>
  <si>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</si>
  <si>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</si>
  <si>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</si>
  <si>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</si>
  <si>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</si>
  <si>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</si>
  <si>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</si>
  <si>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</si>
  <si>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</si>
  <si>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</si>
  <si>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</si>
  <si>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</si>
  <si>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</si>
  <si>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</si>
  <si>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</si>
  <si>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</si>
  <si>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</si>
  <si>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</si>
  <si>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</si>
  <si>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</si>
  <si>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</si>
  <si>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</si>
  <si>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</si>
  <si>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</si>
  <si>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</si>
  <si>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</si>
  <si>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</si>
  <si>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</si>
  <si>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</si>
  <si>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</si>
  <si>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</si>
  <si>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</si>
  <si>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</si>
  <si>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</si>
  <si>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</si>
  <si>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</si>
  <si>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</si>
  <si>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</si>
  <si>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</si>
  <si>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</si>
  <si>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</si>
  <si>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</si>
  <si>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</si>
  <si>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</si>
  <si>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</si>
  <si>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</si>
  <si>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</si>
  <si>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</si>
  <si>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</si>
  <si>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</si>
  <si>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</si>
  <si>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</si>
  <si>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</si>
  <si>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</si>
  <si>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</si>
  <si>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</si>
  <si>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</si>
  <si>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</si>
  <si>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</si>
  <si>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</si>
  <si>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</si>
  <si>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</si>
  <si>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</si>
  <si>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</si>
  <si>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</si>
  <si>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</si>
  <si>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</si>
  <si>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</si>
  <si>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</si>
  <si>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</si>
  <si>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</si>
  <si>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</si>
  <si>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</si>
  <si>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</si>
  <si>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</si>
  <si>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</si>
  <si>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</si>
  <si>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</si>
  <si>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</si>
  <si>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</si>
  <si>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</si>
  <si>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</si>
  <si>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</si>
  <si>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</si>
  <si>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</si>
  <si>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</si>
  <si>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</si>
  <si>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</si>
  <si>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</si>
  <si>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</si>
  <si>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</si>
  <si>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</si>
  <si>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</si>
  <si>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</si>
  <si>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</si>
  <si>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</si>
  <si>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</si>
  <si>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</si>
  <si>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</si>
  <si>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</si>
  <si>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</si>
  <si>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</si>
  <si>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</si>
  <si>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</si>
  <si>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</si>
  <si>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</si>
  <si>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</si>
  <si>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</si>
  <si>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</si>
  <si>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</si>
  <si>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</si>
  <si>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</si>
  <si>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</si>
  <si>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</si>
  <si>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</si>
  <si>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</si>
  <si>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</si>
  <si>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</si>
  <si>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</si>
  <si>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</si>
  <si>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</si>
  <si>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</si>
  <si>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</si>
  <si>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</si>
  <si>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</si>
  <si>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</si>
  <si>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</si>
  <si>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</si>
  <si>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</si>
  <si>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</si>
  <si>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</si>
  <si>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</si>
  <si>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</si>
  <si>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</si>
  <si>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</si>
  <si>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</si>
  <si>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</si>
  <si>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</si>
  <si>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</si>
  <si>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</si>
  <si>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</si>
  <si>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</si>
  <si>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</si>
  <si>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</si>
  <si>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</si>
  <si>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</si>
  <si>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</si>
  <si>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</si>
  <si>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</si>
  <si>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</si>
  <si>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</si>
  <si>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</si>
  <si>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</si>
  <si>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</si>
  <si>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</si>
  <si>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</si>
  <si>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</si>
  <si>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</si>
  <si>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</si>
  <si>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</si>
  <si>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</si>
  <si>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</si>
  <si>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</si>
  <si>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</si>
  <si>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</si>
  <si>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</si>
  <si>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</si>
  <si>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</si>
  <si>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</si>
  <si>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</si>
  <si>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</si>
  <si>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</si>
  <si>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</si>
  <si>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</si>
  <si>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</si>
  <si>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</si>
  <si>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</si>
  <si>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</si>
  <si>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</si>
  <si>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</si>
  <si>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</si>
  <si>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</si>
  <si>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</si>
  <si>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</si>
  <si>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</si>
  <si>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</si>
  <si>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</si>
  <si>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</si>
  <si>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</si>
  <si>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</si>
  <si>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</si>
  <si>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</si>
  <si>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</si>
  <si>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</si>
  <si>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</si>
  <si>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</si>
  <si>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</si>
  <si>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</si>
  <si>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</si>
  <si>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</si>
  <si>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</si>
  <si>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</si>
  <si>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</si>
  <si>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</si>
  <si>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</si>
  <si>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</si>
  <si>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</si>
  <si>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</si>
  <si>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</si>
  <si>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</si>
  <si>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</si>
  <si>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</si>
  <si>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</si>
  <si>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</si>
  <si>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</si>
  <si>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</si>
  <si>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</si>
  <si>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</si>
  <si>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</si>
  <si>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</si>
  <si>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</si>
  <si>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</si>
  <si>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</si>
  <si>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</si>
  <si>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</si>
  <si>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</si>
  <si>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</si>
  <si>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</si>
  <si>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</si>
  <si>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</si>
  <si>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</si>
  <si>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</si>
  <si>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</si>
  <si>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</si>
  <si>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</si>
  <si>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</si>
  <si>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</si>
  <si>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</si>
  <si>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</si>
  <si>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</si>
  <si>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</si>
  <si>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</si>
  <si>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</si>
  <si>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</si>
  <si>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</si>
  <si>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</si>
  <si>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</si>
  <si>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</si>
  <si>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</si>
  <si>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</si>
  <si>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</si>
  <si>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</si>
  <si>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</si>
  <si>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</si>
  <si>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</si>
  <si>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</si>
  <si>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</si>
  <si>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</si>
  <si>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</si>
  <si>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</si>
  <si>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</si>
  <si>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</si>
  <si>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</si>
  <si>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</si>
  <si>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</si>
  <si>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</si>
  <si>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</si>
  <si>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</si>
  <si>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</si>
  <si>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</si>
  <si>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</si>
  <si>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</si>
  <si>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</si>
  <si>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</si>
  <si>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</si>
  <si>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</si>
  <si>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</si>
  <si>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</si>
  <si>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</si>
  <si>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</si>
  <si>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</si>
  <si>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</si>
  <si>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</si>
  <si>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</si>
  <si>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</si>
  <si>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</si>
  <si>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</si>
  <si>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</si>
  <si>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</si>
  <si>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</si>
  <si>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</si>
  <si>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</si>
  <si>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</si>
  <si>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</si>
  <si>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</si>
  <si>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</si>
  <si>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</si>
  <si>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</si>
  <si>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</si>
  <si>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</si>
  <si>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</si>
  <si>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</si>
  <si>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</si>
  <si>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</si>
  <si>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</si>
  <si>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</si>
  <si>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</si>
  <si>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</si>
  <si>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</si>
  <si>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</si>
  <si>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</si>
  <si>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</si>
  <si>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</si>
  <si>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</si>
  <si>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</si>
  <si>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</si>
  <si>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</si>
  <si>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</si>
  <si>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</si>
  <si>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</si>
  <si>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</si>
  <si>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</si>
  <si>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</si>
  <si>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</si>
  <si>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</si>
  <si>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</si>
  <si>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</si>
  <si>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</si>
  <si>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</si>
  <si>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</si>
  <si>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</si>
  <si>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</si>
  <si>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</si>
  <si>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</si>
  <si>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</si>
  <si>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</si>
  <si>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</si>
  <si>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</si>
  <si>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</si>
  <si>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</si>
  <si>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</si>
  <si>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</si>
  <si>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</si>
  <si>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</si>
  <si>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</si>
  <si>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</si>
  <si>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</si>
  <si>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</si>
  <si>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</si>
  <si>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</si>
  <si>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</si>
  <si>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</si>
  <si>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</si>
  <si>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</si>
  <si>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</si>
  <si>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</si>
  <si>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</si>
  <si>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</si>
  <si>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</si>
  <si>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</si>
  <si>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</si>
  <si>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</si>
  <si>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</si>
  <si>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</si>
  <si>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</si>
  <si>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</si>
  <si>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</si>
  <si>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</si>
  <si>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</si>
  <si>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</si>
  <si>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</si>
  <si>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</si>
  <si>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</si>
  <si>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</si>
  <si>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</si>
  <si>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</si>
  <si>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</si>
  <si>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</si>
  <si>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</si>
  <si>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</si>
  <si>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</si>
  <si>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</si>
  <si>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</si>
  <si>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</si>
  <si>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</si>
  <si>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</si>
  <si>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</si>
  <si>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</si>
  <si>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</si>
  <si>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</si>
  <si>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</si>
  <si>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</si>
  <si>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</si>
  <si>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</si>
  <si>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</si>
  <si>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</si>
  <si>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</si>
  <si>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</si>
  <si>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</si>
  <si>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</si>
  <si>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</si>
  <si>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</si>
  <si>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</si>
  <si>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</si>
  <si>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</si>
  <si>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</si>
  <si>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</si>
  <si>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</si>
  <si>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</si>
  <si>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</si>
  <si>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</si>
  <si>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</si>
  <si>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</si>
  <si>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</si>
  <si>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</si>
  <si>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</si>
  <si>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</si>
  <si>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</si>
  <si>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</si>
  <si>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</si>
  <si>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</si>
  <si>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</si>
  <si>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</si>
  <si>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</si>
  <si>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</si>
  <si>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</si>
  <si>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</si>
  <si>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</si>
  <si>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</si>
  <si>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</si>
  <si>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</si>
  <si>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</si>
  <si>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</si>
  <si>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</si>
  <si>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</si>
  <si>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</si>
  <si>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</si>
  <si>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</si>
  <si>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</si>
  <si>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</si>
  <si>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</si>
  <si>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</si>
  <si>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</si>
  <si>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</si>
  <si>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</si>
  <si>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</si>
  <si>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</si>
  <si>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</si>
  <si>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</si>
  <si>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</si>
  <si>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</si>
  <si>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</si>
  <si>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</si>
  <si>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</si>
  <si>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</si>
  <si>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</si>
  <si>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</si>
  <si>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</si>
  <si>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</si>
  <si>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</si>
  <si>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</si>
  <si>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</si>
  <si>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</si>
  <si>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</si>
  <si>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</si>
  <si>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</si>
  <si>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</si>
  <si>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</si>
  <si>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</si>
  <si>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</si>
  <si>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</si>
  <si>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</si>
  <si>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</si>
  <si>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</si>
  <si>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</si>
  <si>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</si>
  <si>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</si>
  <si>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</si>
  <si>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</si>
  <si>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</si>
  <si>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</si>
  <si>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</si>
  <si>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</si>
  <si>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</si>
  <si>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</si>
  <si>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</si>
  <si>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</si>
  <si>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</si>
  <si>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</si>
  <si>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</si>
  <si>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</si>
  <si>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</si>
  <si>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</si>
  <si>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</si>
  <si>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</si>
  <si>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</si>
  <si>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</si>
  <si>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</si>
  <si>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</si>
  <si>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</si>
  <si>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</si>
  <si>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</si>
  <si>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</si>
  <si>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</si>
  <si>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</si>
  <si>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</si>
  <si>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</si>
  <si>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</si>
  <si>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</si>
  <si>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</si>
  <si>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</si>
  <si>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</si>
  <si>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</si>
  <si>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</si>
  <si>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</si>
  <si>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</si>
  <si>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</si>
  <si>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</si>
  <si>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</si>
  <si>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</si>
  <si>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</si>
  <si>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</si>
  <si>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</si>
  <si>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</si>
  <si>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</si>
  <si>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</si>
  <si>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</si>
  <si>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</si>
  <si>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</si>
  <si>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</si>
  <si>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</si>
  <si>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</si>
  <si>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</si>
  <si>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</si>
  <si>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</si>
  <si>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</si>
  <si>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</si>
  <si>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</si>
  <si>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</si>
  <si>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</si>
  <si>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</si>
  <si>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</si>
  <si>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</si>
  <si>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</si>
  <si>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</si>
  <si>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</si>
  <si>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</si>
  <si>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</si>
  <si>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</si>
  <si>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</si>
  <si>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</si>
  <si>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</si>
  <si>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</si>
  <si>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</si>
  <si>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</si>
  <si>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</si>
  <si>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</si>
  <si>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</si>
  <si>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</si>
  <si>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</si>
  <si>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</si>
  <si>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</si>
  <si>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</si>
  <si>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</si>
  <si>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</si>
  <si>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</si>
  <si>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</si>
  <si>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</si>
  <si>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</si>
  <si>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</si>
  <si>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</si>
  <si>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</si>
  <si>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</si>
  <si>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</si>
  <si>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</si>
  <si>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</si>
  <si>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</si>
  <si>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</si>
  <si>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</si>
  <si>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</si>
  <si>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</si>
  <si>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</si>
  <si>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</si>
  <si>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</si>
  <si>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</si>
  <si>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</si>
  <si>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</si>
  <si>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</si>
  <si>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</si>
  <si>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</si>
  <si>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</si>
  <si>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</si>
  <si>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</si>
  <si>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</si>
  <si>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</si>
  <si>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</si>
  <si>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</si>
  <si>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</si>
  <si>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</si>
  <si>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</si>
  <si>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</si>
  <si>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</si>
  <si>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</si>
  <si>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</si>
  <si>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</si>
  <si>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</si>
  <si>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</si>
  <si>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</si>
  <si>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</si>
  <si>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</si>
  <si>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</si>
  <si>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</si>
  <si>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</si>
  <si>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</si>
  <si>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</si>
  <si>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</si>
  <si>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</si>
  <si>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</si>
  <si>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</si>
  <si>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</si>
  <si>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</si>
  <si>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</si>
  <si>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</si>
  <si>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</si>
  <si>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</si>
  <si>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</si>
  <si>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</si>
  <si>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</si>
  <si>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</si>
  <si>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</si>
  <si>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</si>
  <si>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</si>
  <si>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</si>
  <si>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</si>
  <si>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</si>
  <si>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</si>
  <si>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</si>
  <si>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</si>
  <si>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</si>
  <si>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</si>
  <si>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</si>
  <si>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</si>
  <si>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</si>
  <si>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</si>
  <si>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</si>
  <si>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</si>
  <si>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</si>
  <si>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</si>
  <si>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</si>
  <si>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</si>
  <si>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</si>
  <si>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</si>
  <si>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</si>
  <si>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</si>
  <si>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</si>
  <si>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</si>
  <si>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</si>
  <si>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</si>
  <si>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</si>
  <si>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</si>
  <si>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</si>
  <si>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</si>
  <si>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</si>
  <si>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</si>
  <si>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</si>
  <si>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</si>
  <si>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</si>
  <si>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</si>
  <si>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</si>
  <si>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</si>
  <si>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</si>
  <si>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</si>
  <si>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</si>
  <si>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</si>
  <si>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</si>
  <si>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</si>
  <si>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</si>
  <si>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</si>
  <si>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</si>
  <si>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</si>
  <si>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</si>
  <si>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</si>
  <si>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</si>
  <si>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</si>
  <si>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</si>
  <si>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</si>
  <si>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</si>
  <si>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</si>
  <si>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</si>
  <si>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</si>
  <si>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</si>
  <si>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</si>
  <si>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</si>
  <si>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</si>
  <si>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</si>
  <si>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</si>
  <si>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</si>
  <si>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</si>
  <si>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</si>
  <si>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</si>
  <si>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</si>
  <si>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</si>
  <si>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</si>
  <si>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</si>
  <si>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</si>
  <si>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</si>
  <si>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</si>
  <si>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</si>
  <si>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</si>
  <si>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</si>
  <si>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</si>
  <si>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</si>
  <si>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</si>
  <si>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</si>
  <si>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</si>
  <si>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</si>
  <si>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</si>
  <si>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</si>
  <si>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</si>
  <si>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</si>
  <si>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</si>
  <si>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</si>
  <si>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</si>
  <si>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</si>
  <si>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</si>
  <si>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</si>
  <si>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</si>
  <si>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</si>
  <si>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</si>
  <si>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</si>
  <si>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</si>
  <si>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</si>
  <si>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</si>
  <si>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</si>
  <si>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</si>
  <si>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</si>
  <si>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</si>
  <si>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</si>
  <si>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</si>
  <si>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</si>
  <si>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</si>
  <si>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</si>
  <si>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</si>
  <si>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</si>
  <si>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</si>
  <si>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</si>
  <si>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</si>
  <si>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</si>
  <si>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</si>
  <si>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</si>
  <si>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</si>
  <si>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</si>
  <si>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</si>
  <si>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</si>
  <si>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</si>
  <si>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</si>
  <si>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</si>
  <si>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</si>
  <si>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</si>
  <si>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</si>
  <si>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</si>
  <si>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</si>
  <si>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</si>
  <si>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</si>
  <si>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</si>
  <si>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</si>
  <si>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</si>
  <si>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</si>
  <si>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</si>
  <si>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</si>
  <si>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</si>
  <si>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</si>
  <si>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</si>
  <si>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</si>
  <si>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</si>
  <si>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</si>
  <si>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</si>
  <si>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</si>
  <si>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</si>
  <si>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</si>
  <si>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</si>
  <si>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</si>
  <si>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</si>
  <si>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</si>
  <si>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</si>
  <si>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</si>
  <si>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</si>
  <si>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</si>
  <si>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</si>
  <si>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</si>
  <si>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</si>
  <si>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</si>
  <si>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</si>
  <si>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</si>
  <si>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</si>
  <si>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</si>
  <si>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</si>
  <si>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</si>
  <si>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</si>
  <si>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</si>
  <si>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</si>
  <si>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</si>
  <si>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</si>
  <si>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</si>
  <si>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</si>
  <si>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</si>
  <si>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</si>
  <si>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</si>
  <si>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</si>
  <si>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</si>
  <si>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</si>
  <si>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</si>
  <si>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</si>
  <si>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</si>
  <si>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</si>
  <si>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</si>
  <si>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</si>
  <si>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</si>
  <si>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</si>
  <si>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</si>
  <si>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</si>
  <si>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</si>
  <si>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</si>
  <si>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</si>
  <si>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</si>
  <si>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</si>
  <si>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</si>
  <si>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</si>
  <si>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</si>
  <si>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</si>
  <si>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</si>
  <si>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</si>
  <si>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</si>
  <si>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</si>
  <si>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</si>
  <si>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</si>
  <si>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</si>
  <si>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</si>
  <si>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</si>
  <si>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</si>
  <si>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</si>
  <si>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</si>
  <si>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</si>
  <si>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</si>
  <si>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</si>
  <si>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</si>
  <si>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</si>
  <si>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</si>
  <si>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</si>
  <si>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</si>
  <si>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</si>
  <si>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</si>
  <si>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</si>
  <si>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</si>
  <si>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</si>
  <si>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</si>
  <si>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</si>
  <si>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</si>
  <si>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</si>
  <si>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</si>
  <si>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</si>
  <si>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</si>
  <si>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</si>
  <si>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</si>
  <si>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</si>
  <si>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</si>
  <si>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</si>
  <si>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</si>
  <si>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</si>
  <si>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</si>
  <si>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</si>
  <si>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</si>
  <si>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</si>
  <si>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</si>
  <si>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</si>
  <si>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</si>
  <si>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</si>
  <si>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</si>
  <si>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</si>
  <si>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</si>
  <si>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</si>
  <si>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</si>
  <si>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</si>
  <si>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</si>
  <si>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</si>
  <si>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</si>
  <si>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</si>
  <si>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</si>
  <si>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</si>
  <si>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</si>
  <si>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</si>
  <si>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</si>
  <si>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</si>
  <si>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</si>
  <si>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</si>
  <si>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</si>
  <si>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</si>
  <si>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</si>
  <si>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</si>
  <si>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</si>
  <si>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</si>
  <si>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</si>
  <si>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</si>
  <si>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</si>
  <si>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</si>
  <si>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</si>
  <si>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</si>
  <si>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</si>
  <si>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</si>
  <si>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</si>
  <si>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</si>
  <si>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</si>
  <si>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</si>
  <si>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</si>
  <si>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</si>
  <si>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</si>
  <si>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</si>
  <si>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</si>
  <si>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</si>
  <si>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</si>
  <si>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</si>
  <si>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</si>
  <si>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</si>
  <si>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</si>
  <si>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</si>
  <si>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</si>
  <si>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</si>
  <si>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</si>
  <si>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</si>
  <si>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</si>
  <si>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</si>
  <si>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</si>
  <si>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</si>
  <si>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</si>
  <si>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</si>
  <si>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</si>
  <si>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</si>
  <si>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</si>
  <si>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</si>
  <si>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</si>
  <si>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</si>
  <si>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</si>
  <si>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</si>
  <si>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</si>
  <si>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</si>
  <si>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</si>
  <si>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</si>
  <si>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</si>
  <si>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</si>
  <si>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</si>
  <si>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</si>
  <si>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</si>
  <si>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</si>
  <si>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</si>
  <si>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</si>
  <si>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</si>
  <si>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</si>
  <si>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</si>
  <si>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</si>
  <si>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</si>
  <si>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</si>
  <si>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</si>
  <si>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</si>
  <si>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</si>
  <si>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</si>
  <si>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</si>
  <si>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</si>
  <si>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</si>
  <si>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</si>
  <si>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</si>
  <si>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</si>
  <si>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</si>
  <si>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</si>
  <si>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</si>
  <si>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</si>
  <si>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</si>
  <si>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</si>
  <si>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</si>
  <si>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</si>
  <si>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</si>
  <si>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</si>
  <si>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</si>
  <si>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</si>
  <si>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</si>
  <si>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</si>
  <si>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</si>
  <si>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</si>
  <si>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</si>
  <si>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</si>
  <si>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</si>
  <si>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</si>
  <si>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</si>
  <si>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</si>
  <si>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</si>
  <si>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</si>
  <si>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</si>
  <si>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</si>
  <si>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</si>
  <si>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</si>
  <si>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</si>
  <si>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</si>
  <si>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</si>
  <si>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</si>
  <si>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</si>
  <si>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</si>
  <si>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</si>
  <si>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</si>
  <si>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</si>
  <si>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</si>
  <si>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</si>
  <si>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</si>
  <si>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</si>
  <si>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</si>
  <si>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</si>
  <si>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</si>
  <si>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</si>
  <si>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</si>
  <si>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</si>
  <si>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</si>
  <si>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</si>
  <si>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</si>
  <si>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</si>
  <si>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</si>
  <si>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</si>
  <si>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</si>
  <si>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</si>
  <si>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</si>
  <si>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</si>
  <si>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</si>
  <si>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</si>
  <si>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</si>
  <si>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</si>
  <si>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</si>
  <si>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</si>
  <si>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</si>
  <si>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</si>
  <si>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</si>
  <si>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</si>
  <si>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</si>
  <si>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</si>
  <si>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</si>
  <si>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</si>
  <si>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</si>
  <si>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</si>
  <si>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</si>
  <si>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</si>
  <si>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</si>
  <si>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</si>
  <si>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</si>
  <si>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</si>
  <si>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</si>
  <si>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</si>
  <si>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</si>
  <si>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</si>
  <si>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</si>
  <si>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</si>
  <si>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</si>
  <si>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</si>
  <si>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</si>
  <si>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</si>
  <si>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</si>
  <si>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</si>
  <si>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</si>
  <si>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</si>
  <si>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</si>
  <si>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</si>
  <si>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</si>
  <si>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</si>
  <si>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</si>
  <si>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</si>
  <si>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</si>
  <si>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</si>
  <si>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</si>
  <si>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</si>
  <si>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</si>
  <si>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</si>
  <si>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</si>
  <si>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</si>
  <si>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</si>
  <si>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</si>
  <si>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</si>
  <si>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</si>
  <si>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</si>
  <si>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</si>
  <si>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</si>
  <si>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</si>
  <si>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</si>
  <si>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</si>
  <si>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</si>
  <si>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</si>
  <si>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</si>
  <si>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</si>
  <si>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</si>
  <si>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</si>
  <si>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</si>
  <si>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</si>
  <si>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</si>
  <si>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</si>
  <si>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</si>
  <si>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</si>
  <si>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</si>
  <si>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</si>
  <si>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</si>
  <si>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</si>
  <si>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</si>
  <si>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</si>
  <si>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</si>
  <si>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</si>
  <si>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</si>
  <si>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</si>
  <si>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</si>
  <si>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</si>
  <si>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</si>
  <si>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</si>
  <si>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</si>
  <si>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</si>
  <si>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</si>
  <si>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</si>
  <si>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</si>
  <si>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</si>
  <si>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</si>
  <si>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</si>
  <si>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</si>
  <si>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</si>
  <si>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</si>
  <si>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</si>
  <si>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</si>
  <si>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</si>
  <si>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</si>
  <si>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</si>
  <si>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</si>
  <si>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</si>
  <si>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</si>
  <si>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</si>
  <si>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</si>
  <si>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</si>
  <si>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</si>
  <si>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</si>
  <si>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</si>
  <si>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</si>
  <si>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</si>
  <si>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</si>
  <si>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</si>
  <si>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</si>
  <si>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</si>
  <si>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</si>
  <si>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</si>
  <si>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</si>
  <si>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</si>
  <si>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</si>
  <si>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</si>
  <si>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</si>
  <si>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</si>
  <si>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</si>
  <si>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</si>
  <si>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</si>
  <si>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</si>
  <si>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</si>
  <si>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</si>
  <si>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</si>
  <si>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</si>
  <si>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</si>
  <si>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</si>
  <si>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</si>
  <si>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</si>
  <si>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</si>
  <si>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</si>
  <si>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</si>
  <si>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</si>
  <si>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</si>
  <si>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</si>
  <si>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</si>
  <si>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</si>
  <si>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</si>
  <si>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</si>
  <si>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</si>
  <si>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</si>
  <si>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</si>
  <si>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</si>
  <si>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</si>
  <si>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</si>
  <si>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</si>
  <si>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</si>
  <si>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</si>
  <si>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</si>
  <si>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</si>
  <si>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</si>
  <si>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</si>
  <si>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</si>
  <si>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</si>
  <si>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</si>
  <si>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</si>
  <si>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</si>
  <si>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</si>
  <si>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</si>
  <si>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</si>
  <si>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</si>
  <si>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</si>
  <si>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</si>
  <si>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</si>
  <si>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</si>
  <si>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</si>
  <si>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</si>
  <si>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</si>
  <si>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</si>
  <si>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</si>
  <si>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</si>
  <si>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</si>
  <si>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</si>
  <si>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</si>
  <si>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</si>
  <si>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</si>
  <si>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</si>
  <si>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</si>
  <si>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</si>
  <si>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</si>
  <si>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</si>
  <si>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</si>
  <si>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</si>
  <si>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</si>
  <si>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</si>
  <si>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</si>
  <si>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</si>
  <si>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</si>
  <si>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</si>
  <si>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</si>
  <si>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</si>
  <si>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</si>
  <si>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</si>
  <si>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</si>
  <si>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</si>
  <si>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</si>
  <si>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</si>
  <si>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</si>
  <si>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</si>
  <si>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</si>
  <si>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</si>
  <si>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</si>
  <si>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</si>
  <si>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</si>
  <si>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</si>
  <si>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</si>
  <si>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</si>
  <si>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</si>
  <si>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</si>
  <si>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</si>
  <si>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</si>
  <si>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</si>
  <si>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</si>
  <si>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</si>
  <si>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</si>
  <si>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</si>
  <si>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</si>
  <si>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</si>
  <si>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</si>
  <si>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</si>
  <si>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</si>
  <si>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</si>
  <si>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</si>
  <si>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</si>
  <si>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</si>
  <si>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</si>
  <si>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</si>
  <si>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</si>
  <si>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</si>
  <si>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</si>
  <si>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</si>
  <si>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</si>
  <si>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</si>
  <si>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</si>
  <si>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</si>
  <si>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</si>
  <si>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</si>
  <si>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</si>
  <si>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</si>
  <si>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</si>
  <si>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</si>
  <si>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</si>
  <si>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</si>
  <si>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</si>
  <si>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</si>
  <si>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</si>
  <si>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</si>
  <si>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</si>
  <si>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</si>
  <si>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</si>
  <si>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</si>
  <si>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</si>
  <si>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</si>
  <si>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</si>
  <si>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</si>
  <si>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</si>
  <si>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</si>
  <si>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</si>
  <si>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</si>
  <si>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</si>
  <si>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</si>
  <si>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</si>
  <si>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</si>
  <si>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</si>
  <si>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</si>
  <si>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</si>
  <si>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</si>
  <si>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</si>
  <si>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</si>
  <si>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</si>
  <si>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</si>
  <si>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</si>
  <si>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</si>
  <si>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</si>
  <si>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</si>
  <si>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</si>
  <si>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</si>
  <si>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</si>
  <si>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</si>
  <si>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</si>
  <si>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</si>
  <si>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</si>
  <si>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</si>
  <si>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</si>
  <si>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</si>
  <si>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</si>
  <si>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</si>
  <si>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</si>
  <si>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</si>
  <si>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</si>
  <si>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</si>
  <si>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</si>
  <si>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</si>
  <si>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</si>
  <si>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</si>
  <si>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</si>
  <si>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</si>
  <si>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</si>
  <si>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</si>
  <si>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</si>
  <si>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</si>
  <si>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</si>
  <si>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</si>
  <si>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</si>
  <si>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</si>
  <si>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</si>
  <si>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</si>
  <si>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</si>
  <si>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</si>
  <si>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</si>
  <si>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</si>
  <si>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</si>
  <si>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</si>
  <si>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</si>
  <si>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</si>
  <si>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</si>
  <si>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</si>
  <si>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</si>
  <si>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</si>
  <si>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</si>
  <si>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</si>
  <si>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</si>
  <si>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</si>
  <si>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</si>
  <si>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</si>
  <si>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</si>
  <si>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</si>
  <si>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</si>
  <si>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</si>
  <si>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</si>
  <si>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</si>
  <si>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</si>
  <si>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</si>
  <si>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</si>
  <si>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</si>
  <si>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</si>
  <si>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</si>
  <si>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</si>
  <si>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</si>
  <si>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</si>
  <si>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</si>
  <si>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</si>
  <si>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</si>
  <si>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</si>
  <si>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</si>
  <si>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</si>
  <si>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</si>
  <si>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</si>
  <si>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</si>
  <si>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</si>
  <si>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</si>
  <si>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</si>
  <si>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</si>
  <si>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</si>
  <si>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</si>
  <si>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</si>
  <si>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</si>
  <si>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</si>
  <si>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</si>
  <si>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</si>
  <si>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</si>
  <si>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</si>
  <si>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</si>
  <si>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</si>
  <si>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</si>
  <si>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</si>
  <si>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</si>
  <si>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</si>
  <si>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</si>
  <si>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</si>
  <si>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</si>
  <si>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</si>
  <si>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</si>
  <si>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</si>
  <si>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</si>
  <si>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</si>
  <si>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</si>
  <si>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</si>
  <si>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</si>
  <si>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</si>
  <si>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</si>
  <si>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</si>
  <si>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</si>
  <si>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</si>
  <si>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</si>
  <si>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</si>
  <si>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</si>
  <si>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</si>
  <si>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</si>
  <si>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</si>
  <si>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</si>
  <si>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</si>
  <si>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</si>
  <si>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</si>
  <si>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</si>
  <si>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</si>
  <si>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</si>
  <si>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</si>
  <si>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</si>
  <si>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</si>
  <si>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</si>
  <si>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</si>
  <si>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</si>
  <si>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</si>
  <si>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</si>
  <si>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</si>
  <si>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</si>
  <si>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</si>
  <si>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</si>
  <si>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</si>
  <si>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</si>
  <si>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</si>
  <si>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</si>
  <si>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</si>
  <si>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</si>
  <si>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</si>
  <si>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</si>
  <si>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</si>
  <si>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</si>
  <si>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</si>
  <si>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</si>
  <si>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</si>
  <si>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</si>
  <si>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</si>
  <si>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</si>
  <si>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</si>
  <si>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</si>
  <si>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</si>
  <si>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</si>
  <si>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</si>
  <si>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</si>
  <si>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</si>
  <si>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</si>
  <si>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</si>
  <si>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</si>
  <si>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</si>
  <si>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</si>
  <si>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</si>
  <si>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</si>
  <si>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</si>
  <si>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</si>
  <si>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</si>
  <si>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</si>
  <si>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</si>
  <si>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</si>
  <si>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</si>
  <si>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</si>
  <si>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</si>
  <si>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</si>
  <si>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</si>
  <si>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</si>
  <si>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</si>
  <si>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</si>
  <si>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</si>
  <si>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</si>
  <si>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</si>
  <si>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</si>
  <si>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</si>
  <si>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</si>
  <si>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</si>
  <si>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</si>
  <si>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</si>
  <si>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</si>
  <si>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</si>
  <si>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</si>
  <si>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</si>
  <si>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</si>
  <si>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</si>
  <si>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</si>
  <si>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</si>
  <si>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</si>
  <si>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</si>
  <si>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</si>
  <si>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</si>
  <si>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</si>
  <si>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</si>
  <si>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</si>
  <si>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</si>
  <si>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</si>
  <si>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</si>
  <si>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</si>
  <si>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</si>
  <si>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</si>
  <si>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</si>
  <si>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</si>
  <si>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</si>
  <si>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</si>
  <si>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</si>
  <si>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</si>
  <si>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</si>
  <si>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</si>
  <si>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</si>
  <si>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</si>
  <si>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</si>
  <si>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</si>
  <si>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</si>
  <si>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</si>
  <si>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</si>
  <si>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</si>
  <si>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</si>
  <si>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</si>
  <si>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</si>
  <si>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</si>
  <si>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</si>
  <si>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</si>
  <si>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</si>
  <si>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</si>
  <si>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</si>
  <si>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</si>
  <si>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</si>
  <si>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</si>
  <si>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</si>
  <si>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</si>
  <si>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</si>
  <si>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</si>
  <si>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</si>
  <si>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</si>
  <si>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</si>
  <si>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</si>
  <si>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</si>
  <si>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</si>
  <si>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</si>
  <si>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</si>
  <si>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</si>
  <si>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</si>
  <si>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</si>
  <si>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</si>
  <si>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</si>
  <si>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</si>
  <si>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</si>
  <si>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</si>
  <si>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</si>
  <si>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</si>
  <si>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</si>
  <si>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</si>
  <si>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</si>
  <si>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</si>
  <si>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</si>
  <si>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</si>
  <si>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</si>
  <si>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</si>
  <si>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</si>
  <si>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</si>
  <si>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</si>
  <si>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</si>
  <si>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</si>
  <si>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</si>
  <si>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</si>
  <si>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</si>
  <si>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</si>
  <si>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</si>
  <si>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</si>
  <si>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</si>
  <si>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</si>
  <si>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</si>
  <si>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</si>
  <si>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</si>
  <si>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</si>
  <si>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</si>
  <si>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</si>
  <si>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</si>
  <si>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</si>
  <si>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</si>
  <si>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</si>
  <si>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</si>
  <si>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</si>
  <si>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</si>
  <si>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</si>
  <si>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</si>
  <si>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</si>
  <si>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</si>
  <si>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</si>
  <si>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</si>
  <si>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</si>
  <si>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</si>
  <si>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</si>
  <si>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</si>
  <si>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</si>
  <si>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</si>
  <si>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</si>
  <si>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</si>
  <si>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</si>
  <si>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</si>
  <si>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</si>
  <si>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</si>
  <si>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</si>
  <si>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</si>
  <si>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</si>
  <si>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</si>
  <si>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</si>
  <si>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</si>
  <si>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</si>
  <si>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</si>
  <si>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</si>
  <si>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</si>
  <si>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</si>
  <si>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</si>
  <si>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</si>
  <si>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</si>
  <si>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</si>
  <si>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</si>
  <si>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</si>
  <si>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</si>
  <si>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</si>
  <si>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</si>
  <si>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</si>
  <si>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</si>
  <si>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</si>
  <si>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</si>
  <si>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</si>
  <si>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</si>
  <si>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</si>
  <si>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</si>
  <si>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</si>
  <si>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</si>
  <si>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</si>
  <si>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</si>
  <si>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</si>
  <si>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</si>
  <si>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</si>
  <si>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</si>
  <si>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</si>
  <si>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</si>
  <si>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</si>
  <si>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</si>
  <si>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</si>
  <si>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</si>
  <si>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</si>
  <si>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</si>
  <si>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</si>
  <si>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</si>
  <si>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</si>
  <si>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</si>
  <si>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</si>
  <si>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</si>
  <si>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</si>
  <si>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</si>
  <si>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</si>
  <si>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</si>
  <si>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</si>
  <si>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</si>
  <si>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</si>
  <si>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</si>
  <si>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</si>
  <si>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</si>
  <si>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</si>
  <si>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</si>
  <si>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</si>
  <si>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</si>
  <si>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</si>
  <si>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</si>
  <si>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</si>
  <si>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</si>
  <si>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</si>
  <si>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</si>
  <si>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</si>
  <si>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</si>
  <si>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</si>
  <si>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</si>
  <si>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</si>
  <si>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</si>
  <si>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</si>
  <si>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</si>
  <si>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</si>
  <si>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</si>
  <si>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</si>
  <si>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</si>
  <si>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</si>
  <si>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</si>
  <si>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</si>
  <si>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</si>
  <si>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</si>
  <si>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</si>
  <si>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</si>
  <si>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</si>
  <si>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</si>
  <si>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</si>
  <si>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</si>
  <si>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</si>
  <si>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</si>
  <si>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</si>
  <si>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</si>
  <si>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</si>
  <si>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</si>
  <si>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</si>
  <si>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</si>
  <si>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</si>
  <si>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</si>
  <si>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</si>
  <si>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</si>
  <si>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</si>
  <si>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</si>
  <si>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</si>
  <si>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</si>
  <si>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</si>
  <si>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</si>
  <si>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</si>
  <si>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</si>
  <si>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</si>
  <si>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</si>
  <si>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</si>
  <si>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</si>
  <si>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</si>
  <si>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</si>
  <si>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</si>
  <si>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</si>
  <si>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</si>
  <si>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</si>
  <si>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</si>
  <si>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</si>
  <si>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</si>
  <si>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</si>
  <si>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</si>
  <si>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</si>
  <si>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</si>
  <si>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</si>
  <si>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</si>
  <si>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</si>
  <si>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</si>
  <si>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</si>
  <si>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</si>
  <si>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</si>
  <si>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</si>
  <si>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</si>
  <si>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</si>
  <si>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</si>
  <si>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</si>
  <si>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</si>
  <si>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</si>
  <si>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</si>
  <si>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</si>
  <si>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</si>
  <si>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</si>
  <si>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</si>
  <si>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</si>
  <si>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</si>
  <si>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</si>
  <si>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</si>
  <si>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</si>
  <si>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</si>
  <si>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</si>
  <si>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</si>
  <si>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</si>
  <si>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</si>
  <si>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</si>
  <si>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</si>
  <si>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</si>
  <si>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</si>
  <si>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</si>
  <si>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</si>
  <si>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</si>
  <si>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</si>
  <si>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</si>
  <si>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</si>
  <si>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</si>
  <si>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</si>
  <si>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</si>
  <si>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</si>
  <si>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</si>
  <si>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</si>
  <si>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</si>
  <si>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</si>
  <si>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</si>
  <si>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</si>
  <si>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</si>
  <si>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</si>
  <si>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</si>
  <si>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</si>
  <si>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</si>
  <si>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</si>
  <si>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</si>
  <si>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</si>
  <si>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</si>
  <si>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</si>
  <si>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</si>
  <si>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</si>
  <si>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</si>
  <si>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</si>
  <si>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</si>
  <si>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</si>
  <si>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</si>
  <si>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</si>
  <si>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</si>
  <si>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</si>
  <si>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</si>
  <si>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</si>
  <si>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</si>
  <si>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</si>
  <si>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</si>
  <si>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</si>
  <si>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</si>
  <si>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</si>
  <si>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</si>
  <si>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</si>
  <si>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</si>
  <si>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</si>
  <si>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</si>
  <si>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</si>
  <si>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</si>
  <si>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</si>
  <si>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</si>
  <si>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</si>
  <si>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</si>
  <si>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</si>
  <si>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</si>
  <si>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</si>
  <si>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</si>
  <si>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</si>
  <si>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</si>
  <si>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</si>
  <si>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</si>
  <si>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</si>
  <si>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</si>
  <si>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</si>
  <si>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</si>
  <si>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</si>
  <si>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</si>
  <si>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</si>
  <si>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</si>
  <si>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</si>
  <si>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</si>
  <si>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</si>
  <si>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</si>
  <si>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</si>
  <si>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</si>
  <si>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</si>
  <si>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</si>
  <si>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</si>
  <si>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</si>
  <si>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</si>
  <si>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</si>
  <si>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</si>
  <si>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</si>
  <si>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</si>
  <si>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</si>
  <si>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</si>
  <si>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</si>
  <si>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</si>
  <si>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</si>
  <si>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</si>
  <si>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</si>
  <si>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</si>
  <si>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</si>
  <si>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</si>
  <si>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</si>
  <si>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</si>
  <si>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</si>
  <si>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</si>
  <si>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</si>
  <si>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</si>
  <si>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</si>
  <si>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</si>
  <si>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</si>
  <si>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</si>
  <si>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</si>
  <si>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</si>
  <si>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</si>
  <si>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</si>
  <si>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</si>
  <si>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</si>
  <si>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</si>
  <si>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</si>
  <si>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</si>
  <si>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</si>
  <si>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</si>
  <si>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</si>
  <si>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</si>
  <si>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</si>
  <si>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</si>
  <si>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</si>
  <si>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</si>
  <si>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</si>
  <si>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</si>
  <si>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</si>
  <si>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</si>
  <si>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</si>
  <si>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</si>
  <si>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</si>
  <si>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</si>
  <si>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</si>
  <si>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</si>
  <si>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</si>
  <si>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</si>
  <si>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</si>
  <si>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</si>
  <si>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</si>
  <si>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</si>
  <si>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</si>
  <si>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</si>
  <si>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</si>
  <si>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</si>
  <si>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</si>
  <si>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</si>
  <si>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</si>
  <si>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</si>
  <si>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</si>
  <si>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</si>
  <si>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</si>
  <si>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</si>
  <si>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</si>
  <si>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</si>
  <si>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</si>
  <si>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</si>
  <si>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</si>
  <si>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</si>
  <si>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</si>
  <si>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</si>
  <si>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</si>
  <si>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</si>
  <si>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</si>
  <si>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</si>
  <si>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</si>
  <si>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</si>
  <si>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</si>
  <si>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</si>
  <si>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</si>
  <si>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</si>
  <si>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</si>
  <si>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</si>
  <si>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</si>
  <si>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</si>
  <si>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</si>
  <si>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</si>
  <si>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</si>
  <si>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</si>
  <si>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</si>
  <si>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</si>
  <si>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</si>
  <si>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</si>
  <si>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</si>
  <si>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</si>
  <si>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</si>
  <si>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</si>
  <si>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</si>
  <si>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</si>
  <si>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</si>
  <si>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</si>
  <si>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</si>
  <si>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</si>
  <si>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</si>
  <si>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</si>
  <si>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</si>
  <si>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</si>
  <si>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</si>
  <si>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</si>
  <si>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</si>
  <si>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</si>
  <si>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</si>
  <si>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</si>
  <si>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</si>
  <si>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</si>
  <si>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</si>
  <si>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</si>
  <si>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</si>
  <si>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</si>
  <si>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</si>
  <si>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</si>
  <si>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</si>
  <si>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</si>
  <si>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</si>
  <si>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</si>
  <si>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</si>
  <si>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</si>
  <si>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</si>
  <si>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</si>
  <si>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</si>
  <si>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</si>
  <si>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</si>
  <si>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</si>
  <si>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</si>
  <si>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</si>
  <si>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</si>
  <si>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</si>
  <si>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</si>
  <si>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</si>
  <si>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</si>
  <si>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</si>
  <si>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</si>
  <si>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</si>
  <si>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</si>
  <si>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</si>
  <si>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</si>
  <si>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</si>
  <si>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</si>
  <si>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</si>
  <si>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</si>
  <si>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</si>
  <si>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</si>
  <si>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</si>
  <si>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</si>
  <si>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</si>
  <si>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</si>
  <si>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</si>
  <si>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</si>
  <si>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</si>
  <si>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</si>
  <si>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</si>
  <si>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</si>
  <si>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</si>
  <si>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</si>
  <si>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</si>
  <si>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</si>
  <si>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</si>
  <si>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</si>
  <si>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</si>
  <si>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</si>
  <si>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</si>
  <si>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</si>
  <si>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</si>
  <si>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</si>
  <si>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</si>
  <si>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</si>
  <si>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</si>
  <si>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</si>
  <si>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</si>
  <si>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</si>
  <si>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</si>
  <si>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</si>
  <si>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</si>
  <si>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</si>
  <si>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</si>
  <si>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</si>
  <si>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</si>
  <si>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</si>
  <si>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</si>
  <si>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</si>
  <si>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</si>
  <si>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</si>
  <si>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</si>
  <si>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</si>
  <si>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</si>
  <si>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</si>
  <si>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</si>
  <si>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</si>
  <si>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</si>
  <si>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</si>
  <si>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</si>
  <si>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</si>
  <si>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</si>
  <si>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</si>
  <si>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</si>
  <si>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</si>
  <si>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</si>
  <si>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</si>
  <si>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</si>
  <si>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</si>
  <si>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</si>
  <si>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</si>
  <si>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</si>
  <si>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</si>
  <si>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</si>
  <si>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</si>
  <si>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</si>
  <si>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</si>
  <si>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</si>
  <si>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</si>
  <si>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</si>
  <si>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</si>
  <si>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</si>
  <si>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</si>
  <si>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</si>
  <si>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</si>
  <si>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</si>
  <si>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</si>
  <si>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</si>
  <si>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</si>
  <si>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</si>
  <si>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</si>
  <si>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</si>
  <si>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</si>
  <si>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</si>
  <si>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</si>
  <si>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</si>
  <si>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</si>
  <si>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</si>
  <si>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</si>
  <si>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</si>
  <si>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</si>
  <si>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</si>
  <si>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</si>
  <si>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</si>
  <si>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</si>
  <si>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</si>
  <si>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</si>
  <si>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</si>
  <si>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</si>
  <si>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</si>
  <si>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</si>
  <si>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</si>
  <si>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</si>
  <si>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</si>
  <si>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</si>
  <si>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</si>
  <si>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</si>
  <si>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</si>
  <si>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</si>
  <si>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</si>
  <si>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</si>
  <si>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</si>
  <si>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</si>
  <si>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</si>
  <si>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</si>
  <si>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</si>
  <si>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</si>
  <si>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</si>
  <si>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</si>
  <si>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</si>
  <si>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</si>
  <si>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</si>
  <si>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</si>
  <si>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</si>
  <si>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</si>
  <si>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</si>
  <si>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</si>
  <si>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</si>
  <si>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</si>
  <si>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</si>
  <si>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</si>
  <si>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</si>
  <si>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</si>
  <si>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</si>
  <si>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</si>
  <si>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</si>
  <si>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</si>
  <si>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</si>
  <si>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</si>
  <si>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</si>
  <si>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</si>
  <si>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</si>
  <si>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</si>
  <si>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</si>
  <si>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</si>
  <si>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</si>
  <si>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</si>
  <si>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</si>
  <si>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</si>
  <si>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</si>
  <si>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</si>
  <si>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</si>
  <si>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</si>
  <si>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</si>
  <si>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</si>
  <si>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</si>
  <si>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</si>
  <si>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</si>
  <si>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</si>
  <si>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</si>
  <si>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</si>
  <si>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</si>
  <si>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</si>
  <si>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</si>
  <si>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</si>
  <si>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</si>
  <si>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</si>
  <si>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</si>
  <si>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</si>
  <si>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</si>
  <si>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</si>
  <si>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</si>
  <si>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</si>
  <si>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</si>
  <si>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</si>
  <si>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</si>
  <si>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</si>
  <si>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</si>
  <si>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</si>
  <si>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</si>
  <si>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</si>
  <si>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</si>
  <si>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</si>
  <si>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</si>
  <si>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</si>
  <si>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</si>
  <si>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</si>
  <si>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</si>
  <si>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</si>
  <si>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</si>
  <si>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</si>
  <si>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</si>
  <si>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</si>
  <si>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</si>
  <si>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</si>
  <si>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</si>
  <si>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</si>
  <si>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</si>
  <si>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</si>
  <si>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</si>
  <si>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</si>
  <si>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</si>
  <si>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</si>
  <si>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</si>
  <si>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</si>
  <si>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</si>
  <si>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</si>
  <si>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</si>
  <si>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</si>
  <si>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</si>
  <si>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</si>
  <si>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</si>
  <si>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</si>
  <si>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</si>
  <si>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</si>
  <si>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</si>
  <si>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</si>
  <si>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</si>
  <si>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</si>
  <si>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</si>
  <si>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</si>
  <si>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</si>
  <si>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</si>
  <si>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</si>
  <si>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</si>
  <si>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</si>
  <si>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</si>
  <si>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</si>
  <si>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</si>
  <si>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</si>
  <si>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</si>
  <si>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</si>
  <si>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</si>
  <si>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</si>
  <si>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</si>
  <si>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</si>
  <si>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</si>
  <si>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</si>
  <si>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</si>
  <si>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</si>
  <si>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</si>
  <si>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</si>
  <si>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</si>
  <si>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</si>
  <si>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</si>
  <si>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</si>
  <si>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</si>
  <si>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</si>
  <si>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</si>
  <si>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</si>
  <si>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</si>
  <si>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</si>
  <si>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</si>
  <si>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</si>
  <si>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</si>
  <si>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</si>
  <si>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</si>
  <si>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</si>
  <si>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</si>
  <si>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</si>
  <si>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</si>
  <si>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</si>
  <si>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</si>
  <si>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</si>
  <si>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</si>
  <si>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</si>
  <si>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</si>
  <si>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</si>
  <si>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</si>
  <si>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</si>
  <si>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</si>
  <si>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</si>
  <si>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</si>
  <si>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</si>
  <si>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</si>
  <si>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</si>
  <si>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</si>
  <si>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</si>
  <si>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</si>
  <si>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</si>
  <si>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</si>
  <si>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</si>
  <si>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</si>
  <si>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</si>
  <si>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</si>
  <si>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</si>
  <si>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</si>
  <si>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</si>
  <si>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</si>
  <si>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</si>
  <si>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</si>
  <si>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</si>
  <si>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</si>
  <si>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</si>
  <si>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</si>
  <si>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</si>
  <si>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</si>
  <si>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</si>
  <si>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</si>
  <si>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</si>
  <si>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</si>
  <si>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</si>
  <si>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</si>
  <si>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</si>
  <si>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</si>
  <si>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</si>
  <si>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</si>
  <si>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</si>
  <si>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</si>
  <si>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</si>
  <si>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</si>
  <si>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</si>
  <si>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</si>
  <si>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</si>
  <si>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</si>
  <si>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</si>
  <si>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</si>
  <si>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</si>
  <si>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</si>
  <si>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</si>
  <si>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</si>
  <si>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</si>
  <si>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</si>
  <si>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</si>
  <si>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</si>
  <si>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</si>
  <si>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</si>
  <si>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</si>
  <si>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</si>
  <si>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</si>
  <si>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</si>
  <si>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</si>
  <si>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</si>
  <si>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</si>
  <si>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</si>
  <si>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</si>
  <si>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</si>
  <si>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</si>
  <si>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</si>
  <si>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</si>
  <si>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</si>
  <si>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</si>
  <si>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</si>
  <si>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</si>
  <si>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</si>
  <si>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</si>
  <si>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</si>
  <si>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</si>
  <si>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</si>
  <si>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</si>
  <si>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</si>
  <si>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</si>
  <si>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</si>
  <si>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</si>
  <si>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</si>
  <si>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</si>
  <si>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</si>
  <si>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</si>
  <si>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</si>
  <si>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</si>
  <si>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</si>
  <si>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</si>
  <si>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</si>
  <si>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</si>
  <si>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</si>
  <si>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</si>
  <si>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</si>
  <si>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</si>
  <si>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</si>
  <si>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</si>
  <si>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</si>
  <si>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</si>
  <si>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</si>
  <si>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</si>
  <si>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</si>
  <si>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</si>
  <si>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</si>
  <si>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</si>
  <si>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</si>
  <si>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</si>
  <si>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</si>
  <si>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</si>
  <si>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</si>
  <si>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</si>
  <si>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</si>
  <si>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</si>
  <si>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</si>
  <si>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</si>
  <si>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</si>
  <si>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</si>
  <si>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</si>
  <si>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</si>
  <si>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</si>
  <si>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</si>
  <si>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</si>
  <si>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</si>
  <si>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</si>
  <si>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</si>
  <si>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</si>
  <si>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</si>
  <si>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</si>
  <si>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</si>
  <si>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</si>
  <si>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</si>
  <si>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</si>
  <si>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</si>
  <si>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</si>
  <si>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</si>
  <si>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</si>
  <si>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</si>
  <si>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</si>
  <si>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</si>
  <si>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</si>
  <si>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</si>
  <si>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</si>
  <si>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</si>
  <si>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</si>
  <si>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</si>
  <si>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</si>
  <si>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</si>
  <si>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</si>
  <si>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</si>
  <si>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</si>
  <si>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</si>
  <si>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</si>
  <si>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</si>
  <si>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</si>
  <si>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</si>
  <si>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</si>
  <si>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</si>
  <si>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</si>
  <si>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</si>
  <si>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</si>
  <si>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</si>
  <si>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</si>
  <si>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</si>
  <si>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</si>
  <si>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</si>
  <si>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</si>
  <si>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</si>
  <si>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</si>
  <si>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</si>
  <si>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</si>
  <si>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</si>
  <si>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</si>
  <si>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</si>
  <si>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</si>
  <si>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</si>
  <si>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</si>
  <si>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</si>
  <si>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</si>
  <si>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</si>
  <si>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</si>
  <si>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</si>
  <si>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</si>
  <si>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</si>
  <si>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</si>
  <si>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</si>
  <si>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</si>
  <si>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</si>
  <si>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</si>
  <si>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</si>
  <si>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</si>
  <si>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</si>
  <si>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</si>
  <si>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</si>
  <si>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</si>
  <si>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</si>
  <si>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</si>
  <si>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</si>
  <si>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</si>
  <si>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</si>
  <si>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</si>
  <si>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</si>
  <si>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</si>
  <si>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</si>
  <si>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</si>
  <si>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</si>
  <si>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</si>
  <si>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</si>
  <si>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</si>
  <si>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</si>
  <si>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</si>
  <si>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</si>
  <si>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</si>
  <si>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</si>
  <si>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</si>
  <si>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</si>
  <si>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</si>
  <si>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</si>
  <si>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</si>
  <si>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</si>
  <si>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</si>
  <si>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</si>
  <si>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</si>
  <si>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</si>
  <si>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</si>
  <si>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</si>
  <si>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</si>
  <si>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</si>
  <si>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</si>
  <si>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</si>
  <si>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</si>
  <si>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</si>
  <si>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</si>
  <si>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</si>
  <si>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</si>
  <si>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</si>
  <si>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</si>
  <si>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</si>
  <si>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</si>
  <si>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</si>
  <si>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</si>
  <si>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</si>
  <si>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</si>
  <si>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</si>
  <si>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</si>
  <si>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</si>
  <si>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</si>
  <si>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</si>
  <si>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</si>
  <si>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</si>
  <si>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</si>
  <si>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</si>
  <si>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</si>
  <si>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</si>
  <si>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</si>
  <si>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</si>
  <si>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</si>
  <si>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</si>
  <si>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</si>
  <si>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</si>
  <si>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</si>
  <si>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</si>
  <si>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</si>
  <si>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</si>
  <si>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</si>
  <si>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</si>
  <si>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</si>
  <si>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</si>
  <si>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</si>
  <si>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</si>
  <si>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</si>
  <si>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</si>
  <si>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</si>
  <si>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</si>
  <si>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</si>
  <si>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</si>
  <si>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</si>
  <si>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</si>
  <si>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</si>
  <si>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</si>
  <si>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</si>
  <si>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</si>
  <si>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</si>
  <si>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</si>
  <si>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</si>
  <si>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</si>
  <si>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</si>
  <si>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</si>
  <si>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</si>
  <si>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</si>
  <si>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</si>
  <si>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</si>
  <si>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</si>
  <si>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</si>
  <si>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</si>
  <si>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</si>
  <si>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</si>
  <si>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</si>
  <si>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</si>
  <si>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</si>
  <si>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</si>
  <si>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</si>
  <si>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</si>
  <si>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</si>
  <si>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</si>
  <si>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</si>
  <si>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</si>
  <si>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</si>
  <si>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</si>
  <si>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</si>
  <si>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</si>
  <si>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</si>
  <si>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</si>
  <si>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</si>
  <si>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</si>
  <si>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</si>
  <si>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</si>
  <si>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</si>
  <si>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</si>
  <si>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</si>
  <si>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</si>
  <si>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</si>
  <si>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</si>
  <si>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</si>
  <si>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</si>
  <si>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</si>
  <si>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</si>
  <si>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</si>
  <si>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</si>
  <si>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</si>
  <si>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</si>
  <si>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</si>
  <si>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</si>
  <si>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</si>
  <si>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</si>
  <si>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</si>
  <si>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</si>
  <si>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</si>
  <si>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</si>
  <si>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</si>
  <si>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</si>
  <si>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</si>
  <si>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</si>
  <si>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</si>
  <si>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</si>
  <si>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</si>
  <si>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</si>
  <si>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</si>
  <si>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</si>
  <si>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</si>
  <si>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</si>
  <si>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</si>
  <si>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</si>
  <si>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</si>
  <si>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</si>
  <si>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</si>
  <si>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</si>
  <si>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</si>
  <si>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</si>
  <si>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</si>
  <si>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</si>
  <si>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</si>
  <si>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</si>
  <si>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</si>
  <si>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</si>
  <si>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</si>
  <si>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</si>
  <si>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</si>
  <si>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</si>
  <si>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</si>
  <si>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</si>
  <si>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</si>
  <si>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</si>
  <si>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</si>
  <si>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</si>
  <si>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</si>
  <si>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</si>
  <si>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</si>
  <si>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</si>
  <si>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</si>
  <si>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</si>
  <si>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</si>
  <si>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</si>
  <si>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</si>
  <si>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</si>
  <si>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</si>
  <si>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</si>
  <si>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</si>
  <si>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</si>
  <si>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</si>
  <si>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</si>
  <si>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</si>
  <si>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</si>
  <si>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</si>
  <si>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</si>
  <si>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</si>
  <si>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</si>
  <si>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</si>
  <si>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</si>
  <si>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</si>
  <si>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</si>
  <si>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</si>
  <si>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</si>
  <si>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</si>
  <si>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</si>
  <si>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</si>
  <si>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</si>
  <si>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</si>
  <si>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</si>
  <si>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</si>
  <si>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</si>
  <si>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</si>
  <si>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</si>
  <si>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</si>
  <si>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</si>
  <si>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</si>
  <si>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</si>
  <si>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</si>
  <si>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</si>
  <si>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</si>
  <si>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</si>
  <si>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</si>
  <si>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</si>
  <si>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</si>
  <si>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</si>
  <si>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</si>
  <si>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</si>
  <si>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</si>
  <si>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</si>
  <si>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</si>
  <si>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</si>
  <si>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</si>
  <si>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</si>
  <si>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</si>
  <si>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</si>
  <si>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</si>
  <si>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</si>
  <si>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</si>
  <si>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</si>
  <si>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</si>
  <si>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</si>
  <si>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</si>
  <si>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</si>
  <si>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</si>
  <si>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</si>
  <si>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</si>
  <si>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</si>
  <si>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</si>
  <si>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</si>
  <si>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</si>
  <si>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</si>
  <si>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</si>
  <si>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</si>
  <si>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</si>
  <si>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</si>
  <si>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</si>
  <si>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</si>
  <si>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</si>
  <si>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</si>
  <si>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</si>
  <si>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</si>
  <si>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</si>
  <si>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</si>
  <si>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</si>
  <si>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</si>
  <si>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</si>
  <si>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</si>
  <si>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</si>
  <si>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</si>
  <si>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</si>
  <si>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</si>
  <si>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</si>
  <si>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</si>
  <si>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</si>
  <si>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</si>
  <si>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</si>
  <si>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</si>
  <si>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</si>
  <si>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</si>
  <si>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</si>
  <si>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</si>
  <si>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</si>
  <si>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</si>
  <si>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</si>
  <si>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</si>
  <si>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</si>
  <si>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</si>
  <si>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</si>
  <si>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</si>
  <si>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</si>
  <si>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</si>
  <si>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</si>
  <si>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</si>
  <si>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</si>
  <si>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</si>
  <si>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</si>
  <si>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</si>
  <si>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</si>
  <si>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</si>
  <si>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</si>
  <si>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</si>
  <si>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</si>
  <si>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</si>
  <si>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</si>
  <si>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</si>
  <si>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</si>
  <si>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</si>
  <si>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</si>
  <si>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</si>
  <si>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</si>
  <si>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</si>
  <si>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</si>
  <si>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</si>
  <si>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</si>
  <si>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</si>
  <si>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</si>
  <si>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</si>
  <si>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</si>
  <si>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</si>
  <si>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</si>
  <si>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</si>
  <si>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</si>
  <si>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</si>
  <si>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</si>
  <si>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</si>
  <si>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</si>
  <si>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</si>
  <si>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</si>
  <si>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</si>
  <si>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</si>
  <si>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</si>
  <si>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</si>
  <si>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</si>
  <si>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</si>
  <si>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</si>
  <si>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</si>
  <si>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</si>
  <si>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</si>
  <si>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</si>
  <si>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</si>
  <si>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</si>
  <si>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</si>
  <si>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</si>
  <si>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</si>
  <si>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</si>
  <si>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</si>
  <si>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</si>
  <si>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</si>
  <si>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</si>
  <si>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</si>
  <si>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</si>
  <si>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</si>
  <si>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</si>
  <si>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</si>
  <si>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</si>
  <si>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</si>
  <si>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</si>
  <si>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</si>
  <si>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</si>
  <si>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</si>
  <si>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</si>
  <si>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</si>
  <si>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</si>
  <si>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</si>
  <si>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</si>
  <si>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</si>
  <si>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</si>
  <si>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</si>
  <si>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</si>
  <si>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</si>
  <si>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</si>
  <si>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</si>
  <si>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</si>
  <si>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</si>
  <si>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</si>
  <si>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</si>
  <si>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</si>
  <si>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</si>
  <si>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</si>
  <si>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</si>
  <si>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</si>
  <si>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</si>
  <si>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</si>
  <si>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</si>
  <si>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</si>
  <si>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</si>
  <si>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</si>
  <si>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</si>
  <si>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</si>
  <si>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</si>
  <si>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</si>
  <si>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</si>
  <si>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</si>
  <si>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</si>
  <si>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</si>
  <si>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</si>
  <si>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</si>
  <si>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</si>
  <si>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</si>
  <si>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</si>
  <si>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</si>
  <si>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</si>
  <si>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</si>
  <si>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</si>
  <si>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</si>
  <si>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</si>
  <si>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</si>
  <si>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</si>
  <si>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</si>
  <si>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</si>
  <si>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</si>
  <si>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</si>
  <si>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</si>
  <si>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</si>
  <si>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</si>
  <si>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</si>
  <si>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</si>
  <si>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</si>
  <si>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</si>
  <si>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</si>
  <si>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</si>
  <si>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</si>
  <si>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</si>
  <si>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</si>
  <si>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</si>
  <si>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</si>
  <si>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</si>
  <si>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</si>
  <si>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</si>
  <si>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</si>
  <si>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</si>
  <si>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</si>
  <si>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</si>
  <si>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</si>
  <si>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</si>
  <si>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</si>
  <si>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</si>
  <si>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</si>
  <si>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</si>
  <si>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</si>
  <si>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</si>
  <si>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</si>
  <si>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</si>
  <si>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</si>
  <si>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</si>
  <si>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</si>
  <si>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</si>
  <si>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</si>
  <si>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</si>
  <si>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</si>
  <si>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</si>
  <si>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</si>
  <si>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</si>
  <si>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</si>
  <si>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</si>
  <si>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</si>
  <si>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</si>
  <si>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</si>
  <si>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</si>
  <si>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</si>
  <si>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</si>
  <si>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</si>
  <si>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</si>
  <si>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</si>
  <si>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</si>
  <si>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</si>
  <si>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</si>
  <si>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</si>
  <si>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</si>
  <si>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</si>
  <si>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</si>
  <si>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</si>
  <si>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</si>
  <si>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</si>
  <si>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</si>
  <si>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</si>
  <si>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</si>
  <si>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</si>
  <si>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</si>
  <si>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</si>
  <si>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</si>
  <si>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</si>
  <si>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</si>
  <si>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</si>
  <si>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</si>
  <si>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</si>
  <si>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</si>
  <si>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</si>
  <si>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</si>
  <si>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</si>
  <si>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</si>
  <si>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</si>
  <si>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</si>
  <si>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</si>
  <si>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</si>
  <si>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</si>
  <si>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</si>
  <si>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</si>
  <si>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</si>
  <si>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</si>
  <si>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</si>
  <si>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</si>
  <si>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</si>
  <si>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</si>
  <si>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</si>
  <si>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</si>
  <si>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</si>
  <si>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</si>
  <si>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</si>
  <si>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</si>
  <si>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</si>
  <si>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</si>
  <si>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</si>
  <si>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</si>
  <si>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</si>
  <si>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</si>
  <si>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</si>
  <si>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</si>
  <si>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</si>
  <si>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</si>
  <si>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</si>
  <si>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</si>
  <si>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</si>
  <si>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</si>
  <si>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</si>
  <si>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</si>
  <si>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</si>
  <si>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</si>
  <si>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</si>
  <si>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</si>
  <si>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</si>
  <si>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</si>
  <si>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</si>
  <si>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</si>
  <si>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</si>
  <si>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</si>
  <si>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</si>
  <si>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</si>
  <si>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</si>
  <si>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</si>
  <si>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</si>
  <si>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</si>
  <si>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</si>
  <si>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</si>
  <si>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</si>
  <si>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</si>
  <si>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</si>
  <si>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</si>
  <si>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</si>
  <si>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</si>
  <si>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</si>
  <si>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</si>
  <si>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</si>
  <si>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</si>
  <si>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</si>
  <si>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</si>
  <si>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</si>
  <si>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</si>
  <si>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</si>
  <si>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</si>
  <si>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</si>
  <si>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</si>
  <si>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</si>
  <si>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</si>
  <si>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</si>
  <si>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</si>
  <si>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</si>
  <si>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</si>
  <si>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</si>
  <si>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</si>
  <si>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</si>
  <si>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</si>
  <si>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</si>
  <si>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</si>
  <si>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</si>
  <si>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</si>
  <si>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</si>
  <si>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</si>
  <si>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</si>
  <si>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</si>
  <si>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</si>
  <si>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</si>
  <si>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</si>
  <si>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</si>
  <si>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</si>
  <si>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</si>
  <si>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</si>
  <si>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</si>
  <si>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</si>
  <si>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</si>
  <si>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</si>
  <si>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</si>
  <si>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</si>
  <si>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</si>
  <si>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</si>
  <si>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</si>
  <si>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</si>
  <si>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</si>
  <si>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</si>
  <si>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</si>
  <si>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</si>
  <si>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</si>
  <si>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</si>
  <si>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</si>
  <si>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</si>
  <si>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</si>
  <si>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</si>
  <si>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</si>
  <si>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</si>
  <si>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</si>
  <si>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</si>
  <si>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</si>
  <si>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</si>
  <si>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</si>
  <si>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</si>
  <si>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</si>
  <si>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</si>
  <si>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</si>
  <si>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</si>
  <si>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</si>
  <si>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</si>
  <si>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</si>
  <si>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</si>
  <si>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</si>
  <si>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</si>
  <si>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</si>
  <si>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</si>
  <si>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</si>
  <si>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</si>
  <si>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</si>
  <si>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</si>
  <si>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</si>
  <si>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</si>
  <si>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</si>
  <si>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</si>
  <si>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</si>
  <si>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</si>
  <si>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</si>
  <si>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</si>
  <si>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</si>
  <si>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</si>
  <si>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</si>
  <si>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</si>
  <si>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</si>
  <si>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</si>
  <si>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</si>
  <si>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</si>
  <si>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</si>
  <si>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</si>
  <si>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</si>
  <si>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</si>
  <si>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</si>
  <si>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</si>
  <si>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</si>
  <si>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</si>
  <si>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</si>
  <si>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</si>
  <si>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</si>
  <si>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</si>
  <si>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</si>
  <si>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</si>
  <si>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</si>
  <si>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</si>
  <si>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</si>
  <si>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</si>
  <si>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</si>
  <si>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</si>
  <si>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</si>
  <si>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</si>
  <si>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</si>
  <si>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</si>
  <si>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</si>
  <si>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</si>
  <si>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</si>
  <si>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</si>
  <si>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</si>
  <si>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</si>
  <si>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</si>
  <si>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</si>
  <si>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</si>
  <si>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</si>
  <si>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</si>
  <si>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</si>
  <si>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</si>
  <si>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</si>
  <si>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</si>
  <si>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</si>
  <si>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</si>
  <si>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</si>
  <si>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</si>
  <si>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</si>
  <si>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</si>
  <si>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</si>
  <si>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</si>
  <si>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</si>
  <si>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</si>
  <si>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</si>
  <si>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</si>
  <si>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</si>
  <si>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</si>
  <si>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</si>
  <si>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</si>
  <si>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</si>
  <si>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</si>
  <si>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</si>
  <si>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</si>
  <si>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</si>
  <si>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</si>
  <si>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</si>
  <si>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</si>
  <si>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</si>
  <si>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</si>
  <si>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</si>
  <si>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</si>
  <si>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</si>
  <si>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</si>
  <si>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</si>
  <si>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</si>
  <si>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</si>
  <si>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</si>
  <si>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</si>
  <si>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</si>
  <si>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</si>
  <si>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</si>
  <si>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</si>
  <si>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</si>
  <si>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</si>
  <si>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</si>
  <si>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</si>
  <si>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</si>
  <si>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</si>
  <si>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</si>
  <si>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</si>
  <si>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</si>
  <si>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</si>
  <si>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</si>
  <si>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</si>
  <si>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</si>
  <si>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</si>
  <si>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</si>
  <si>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</si>
  <si>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</si>
  <si>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</si>
  <si>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</si>
  <si>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</si>
  <si>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</si>
  <si>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</si>
  <si>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</si>
  <si>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</si>
  <si>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</si>
  <si>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</si>
  <si>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</si>
  <si>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</si>
  <si>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</si>
  <si>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</si>
  <si>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</si>
  <si>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</si>
  <si>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</si>
  <si>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</si>
  <si>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</si>
  <si>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</si>
  <si>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</si>
  <si>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</si>
  <si>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</si>
  <si>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</si>
  <si>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</si>
  <si>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</si>
  <si>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</si>
  <si>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</si>
  <si>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</si>
  <si>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</si>
  <si>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</si>
  <si>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</si>
  <si>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</si>
  <si>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</si>
  <si>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</si>
  <si>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</si>
  <si>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</si>
  <si>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</si>
  <si>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</si>
  <si>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</si>
  <si>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</si>
  <si>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</si>
  <si>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</si>
  <si>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</si>
  <si>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</si>
  <si>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</si>
  <si>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</si>
  <si>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</si>
  <si>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</si>
  <si>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</si>
  <si>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</si>
  <si>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</si>
  <si>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</si>
  <si>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</si>
  <si>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</si>
  <si>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</si>
  <si>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</si>
  <si>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</si>
  <si>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</si>
  <si>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</si>
  <si>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</si>
  <si>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</si>
  <si>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</si>
  <si>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</si>
  <si>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</si>
  <si>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</si>
  <si>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</si>
  <si>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</si>
  <si>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</si>
  <si>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</si>
  <si>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</si>
  <si>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</si>
  <si>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</si>
  <si>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</si>
  <si>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</si>
  <si>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</si>
  <si>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</si>
  <si>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</si>
  <si>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</si>
  <si>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</si>
  <si>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</si>
  <si>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</si>
  <si>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</si>
  <si>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</si>
  <si>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</si>
  <si>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</si>
  <si>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</si>
  <si>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</si>
  <si>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</si>
  <si>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</si>
  <si>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</si>
  <si>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</si>
  <si>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</si>
  <si>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</si>
  <si>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</si>
  <si>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</si>
  <si>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</si>
  <si>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</si>
  <si>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</si>
  <si>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</si>
  <si>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</si>
  <si>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</si>
  <si>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</si>
  <si>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</si>
  <si>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</si>
  <si>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</si>
  <si>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</si>
  <si>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</si>
  <si>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</si>
  <si>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</si>
  <si>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</si>
  <si>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</si>
  <si>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</si>
  <si>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</si>
  <si>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</si>
  <si>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</si>
  <si>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</si>
  <si>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</si>
  <si>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</si>
  <si>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</si>
  <si>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</si>
  <si>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</si>
  <si>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</si>
  <si>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</si>
  <si>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</si>
  <si>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</si>
  <si>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</si>
  <si>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</si>
  <si>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</si>
  <si>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</si>
  <si>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</si>
  <si>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</si>
  <si>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</si>
  <si>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</si>
  <si>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</si>
  <si>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</si>
  <si>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</si>
  <si>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</si>
  <si>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</si>
  <si>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</si>
  <si>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</si>
  <si>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</si>
  <si>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</si>
  <si>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</si>
  <si>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</si>
  <si>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</si>
  <si>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</si>
  <si>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</si>
  <si>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</si>
  <si>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</si>
  <si>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</si>
  <si>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</si>
  <si>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</si>
  <si>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</si>
  <si>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</si>
  <si>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</si>
  <si>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</si>
  <si>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</si>
  <si>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</si>
  <si>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</si>
  <si>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</si>
  <si>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</si>
  <si>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</si>
  <si>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</si>
  <si>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</si>
  <si>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</si>
  <si>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</si>
  <si>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</si>
  <si>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</si>
  <si>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</si>
  <si>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</si>
  <si>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</si>
  <si>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</si>
  <si>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</si>
  <si>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</si>
  <si>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</si>
  <si>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</si>
  <si>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</si>
  <si>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</si>
  <si>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</si>
  <si>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</si>
  <si>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</si>
  <si>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</si>
  <si>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</si>
  <si>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</si>
  <si>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</si>
  <si>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</si>
  <si>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</si>
  <si>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</si>
  <si>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</si>
  <si>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</si>
  <si>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</si>
  <si>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</si>
  <si>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</si>
  <si>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</si>
  <si>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</si>
  <si>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</si>
  <si>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</si>
  <si>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</si>
  <si>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</si>
  <si>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</si>
  <si>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</si>
  <si>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</si>
  <si>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</si>
  <si>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</si>
  <si>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</si>
  <si>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</si>
  <si>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</si>
  <si>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</si>
  <si>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</si>
  <si>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</si>
  <si>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</si>
  <si>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</si>
  <si>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</si>
  <si>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</si>
  <si>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</si>
  <si>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</si>
  <si>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</si>
  <si>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</si>
  <si>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</si>
  <si>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</si>
  <si>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</si>
  <si>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</si>
  <si>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</si>
  <si>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</si>
  <si>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</si>
  <si>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</si>
  <si>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</si>
  <si>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</si>
  <si>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</si>
  <si>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</si>
  <si>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</si>
  <si>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</si>
  <si>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</si>
  <si>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</si>
  <si>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</si>
  <si>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</si>
  <si>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</si>
  <si>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</si>
  <si>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</si>
  <si>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</si>
  <si>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</si>
  <si>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</si>
  <si>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</si>
  <si>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</si>
  <si>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</si>
  <si>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</si>
  <si>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</si>
  <si>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</si>
  <si>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</si>
  <si>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</si>
  <si>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</si>
  <si>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</si>
  <si>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</si>
  <si>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</si>
  <si>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</si>
  <si>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</si>
  <si>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</si>
  <si>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</si>
  <si>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</si>
  <si>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</si>
  <si>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</si>
  <si>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</si>
  <si>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</si>
  <si>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</si>
  <si>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</si>
  <si>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</si>
  <si>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</si>
  <si>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</si>
  <si>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</si>
  <si>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</si>
  <si>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</si>
  <si>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</si>
  <si>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</si>
  <si>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</si>
  <si>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</si>
  <si>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</si>
  <si>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</si>
  <si>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</si>
  <si>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</si>
  <si>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</si>
  <si>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</si>
  <si>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</si>
  <si>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</si>
  <si>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</si>
  <si>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</si>
  <si>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</si>
  <si>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</si>
  <si>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</si>
  <si>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</si>
  <si>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</si>
  <si>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</si>
  <si>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</si>
  <si>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</si>
  <si>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</si>
  <si>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</si>
  <si>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</si>
  <si>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</si>
  <si>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</si>
  <si>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</si>
  <si>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</si>
  <si>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</si>
  <si>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</si>
  <si>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</si>
  <si>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</si>
  <si>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</si>
  <si>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</si>
  <si>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</si>
  <si>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</si>
  <si>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</si>
  <si>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</si>
  <si>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</si>
  <si>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</si>
  <si>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</si>
  <si>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</si>
  <si>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</si>
  <si>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</si>
  <si>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</si>
  <si>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</si>
  <si>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</si>
  <si>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</si>
  <si>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</si>
  <si>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</si>
  <si>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</si>
  <si>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</si>
  <si>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</si>
  <si>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</si>
  <si>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</si>
  <si>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</si>
  <si>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</si>
  <si>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</si>
  <si>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</si>
  <si>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</si>
  <si>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</si>
  <si>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</si>
  <si>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</si>
  <si>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</si>
  <si>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</si>
  <si>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</si>
  <si>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</si>
  <si>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</si>
  <si>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</si>
  <si>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</si>
  <si>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</si>
  <si>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</si>
  <si>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</si>
  <si>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</si>
  <si>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</si>
  <si>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</si>
  <si>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</si>
  <si>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</si>
  <si>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</si>
  <si>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</si>
  <si>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</si>
  <si>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</si>
  <si>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</si>
  <si>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</si>
  <si>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</si>
  <si>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</si>
  <si>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</si>
  <si>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</si>
  <si>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</si>
  <si>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</si>
  <si>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</si>
  <si>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</si>
  <si>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</si>
  <si>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</si>
  <si>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</si>
  <si>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</si>
  <si>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</si>
  <si>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</si>
  <si>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</si>
  <si>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</si>
  <si>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</si>
  <si>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</si>
  <si>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</si>
  <si>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</si>
  <si>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</si>
  <si>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</si>
  <si>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</si>
  <si>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</si>
  <si>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</si>
  <si>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</si>
  <si>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</si>
  <si>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</si>
  <si>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</si>
  <si>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</si>
  <si>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</si>
  <si>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</si>
  <si>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</si>
  <si>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</si>
  <si>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</si>
  <si>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</si>
  <si>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</si>
  <si>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</si>
  <si>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</si>
  <si>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</si>
  <si>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</si>
  <si>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</si>
  <si>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</si>
  <si>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</si>
  <si>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</si>
  <si>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</si>
  <si>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</si>
  <si>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</si>
  <si>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</si>
  <si>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</si>
  <si>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</si>
  <si>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</si>
  <si>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</si>
  <si>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</si>
  <si>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</si>
  <si>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</si>
  <si>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</si>
  <si>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</si>
  <si>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</si>
  <si>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</si>
  <si>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</si>
  <si>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</si>
  <si>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</si>
  <si>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</si>
  <si>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</si>
  <si>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</si>
  <si>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</si>
  <si>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</si>
  <si>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</si>
  <si>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</si>
  <si>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</si>
  <si>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</si>
  <si>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</si>
  <si>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</si>
  <si>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</si>
  <si>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</si>
  <si>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</si>
  <si>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</si>
  <si>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</si>
  <si>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</si>
  <si>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</si>
  <si>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</si>
  <si>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</si>
  <si>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</si>
  <si>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</si>
  <si>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</si>
  <si>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</si>
  <si>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</si>
  <si>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</si>
  <si>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</si>
  <si>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</si>
  <si>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</si>
  <si>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</si>
  <si>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</si>
  <si>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</si>
  <si>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</si>
  <si>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</si>
  <si>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</si>
  <si>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</si>
  <si>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</si>
  <si>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</si>
  <si>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</si>
  <si>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</si>
  <si>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</si>
  <si>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</si>
  <si>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</si>
  <si>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</si>
  <si>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</si>
  <si>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</si>
  <si>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</si>
  <si>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</si>
  <si>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</si>
  <si>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</si>
  <si>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</si>
  <si>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</si>
  <si>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</si>
  <si>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</si>
  <si>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</si>
  <si>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</si>
  <si>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</si>
  <si>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</si>
  <si>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</si>
  <si>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</si>
  <si>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</si>
  <si>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</si>
  <si>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</si>
  <si>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</si>
  <si>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</si>
  <si>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</si>
  <si>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</si>
  <si>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</si>
  <si>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</si>
  <si>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</si>
  <si>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</si>
  <si>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</si>
  <si>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</si>
  <si>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</si>
  <si>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</si>
  <si>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</si>
  <si>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</si>
  <si>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</si>
  <si>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</si>
  <si>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</si>
  <si>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</si>
  <si>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</si>
  <si>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</si>
  <si>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</si>
  <si>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</si>
  <si>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</si>
  <si>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</si>
  <si>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</si>
  <si>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</si>
  <si>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</si>
  <si>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</si>
  <si>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</si>
  <si>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</si>
  <si>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</si>
  <si>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</si>
  <si>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</si>
  <si>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</si>
  <si>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</si>
  <si>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</si>
  <si>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</si>
  <si>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</si>
  <si>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</si>
  <si>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</si>
  <si>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</si>
  <si>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</si>
  <si>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</si>
  <si>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</si>
  <si>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</si>
  <si>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</si>
  <si>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</si>
  <si>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</si>
  <si>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</si>
  <si>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</si>
  <si>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</si>
  <si>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</si>
  <si>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</si>
  <si>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</si>
  <si>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</si>
  <si>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</si>
  <si>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</si>
  <si>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</si>
  <si>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</si>
  <si>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</si>
  <si>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</si>
  <si>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</si>
  <si>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</si>
  <si>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</si>
  <si>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</si>
  <si>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</si>
  <si>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</si>
  <si>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</si>
  <si>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</si>
  <si>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</si>
  <si>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</si>
  <si>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</si>
  <si>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</si>
  <si>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</si>
  <si>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</si>
  <si>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</si>
  <si>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</si>
  <si>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</si>
  <si>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</si>
  <si>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</si>
  <si>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</si>
  <si>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</si>
  <si>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</si>
  <si>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</si>
  <si>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</si>
  <si>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</si>
  <si>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</si>
  <si>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</si>
  <si>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</si>
  <si>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</si>
  <si>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</si>
  <si>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</si>
  <si>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</si>
  <si>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</si>
  <si>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</si>
  <si>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</si>
  <si>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</si>
  <si>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</si>
  <si>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</si>
  <si>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</si>
  <si>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</si>
  <si>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</si>
  <si>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</si>
  <si>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</si>
  <si>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</si>
  <si>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</si>
  <si>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</si>
  <si>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</si>
  <si>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</si>
  <si>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</si>
  <si>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</si>
  <si>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</si>
  <si>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</si>
  <si>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</si>
  <si>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</si>
  <si>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</si>
  <si>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</si>
  <si>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</si>
  <si>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</si>
  <si>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</si>
  <si>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</si>
  <si>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</si>
  <si>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</si>
  <si>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</si>
  <si>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</si>
  <si>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</si>
  <si>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</si>
  <si>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</si>
  <si>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</si>
  <si>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</si>
  <si>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</si>
  <si>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</si>
  <si>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</si>
  <si>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</si>
  <si>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</si>
  <si>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</si>
  <si>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</si>
  <si>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</si>
  <si>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</si>
  <si>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</si>
  <si>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</si>
  <si>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</si>
  <si>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</si>
  <si>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</si>
  <si>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</si>
  <si>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</si>
  <si>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</si>
  <si>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</si>
  <si>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</si>
  <si>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</si>
  <si>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</si>
  <si>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</si>
  <si>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</si>
  <si>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</si>
  <si>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</si>
  <si>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</si>
  <si>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</si>
  <si>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</si>
  <si>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</si>
  <si>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</si>
  <si>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</si>
  <si>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</si>
  <si>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</si>
  <si>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</si>
  <si>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</si>
  <si>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</si>
  <si>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</si>
  <si>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</si>
  <si>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</si>
  <si>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</si>
  <si>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</si>
  <si>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</si>
  <si>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</si>
  <si>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</si>
  <si>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</si>
  <si>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</si>
  <si>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</si>
  <si>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</si>
  <si>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</si>
  <si>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</si>
  <si>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</si>
  <si>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</si>
  <si>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</si>
  <si>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</si>
  <si>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</si>
  <si>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</si>
  <si>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</si>
  <si>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</si>
  <si>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</si>
  <si>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</si>
  <si>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</si>
  <si>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</si>
  <si>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</si>
  <si>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</si>
  <si>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</si>
  <si>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</si>
  <si>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</si>
  <si>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</si>
  <si>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</si>
  <si>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</si>
  <si>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</si>
  <si>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</si>
  <si>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</si>
  <si>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</si>
  <si>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</si>
  <si>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</si>
  <si>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</si>
  <si>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</si>
  <si>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</si>
  <si>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</si>
  <si>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</si>
  <si>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</si>
  <si>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</si>
  <si>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</si>
  <si>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</si>
  <si>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</si>
  <si>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</si>
  <si>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</si>
  <si>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</si>
  <si>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</si>
  <si>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</si>
  <si>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</si>
  <si>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</si>
  <si>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</si>
  <si>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</si>
  <si>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</si>
  <si>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</si>
  <si>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</si>
  <si>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</si>
  <si>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</si>
  <si>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</si>
  <si>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</si>
  <si>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</si>
  <si>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</si>
  <si>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</si>
  <si>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</si>
  <si>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</si>
  <si>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</si>
  <si>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</si>
  <si>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</si>
  <si>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</si>
  <si>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</si>
  <si>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</si>
  <si>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</si>
  <si>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</si>
  <si>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</si>
  <si>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</si>
  <si>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</si>
  <si>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</si>
  <si>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</si>
  <si>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</si>
  <si>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</si>
  <si>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</si>
  <si>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</si>
  <si>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</si>
  <si>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</si>
  <si>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</si>
  <si>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</si>
  <si>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</si>
  <si>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</si>
  <si>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</si>
  <si>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</si>
  <si>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</si>
  <si>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</si>
  <si>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</si>
  <si>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</si>
  <si>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</si>
  <si>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</si>
  <si>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</si>
  <si>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</si>
  <si>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</si>
  <si>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</si>
  <si>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</si>
  <si>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</si>
  <si>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</si>
  <si>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</si>
  <si>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</si>
  <si>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</si>
  <si>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</si>
  <si>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</si>
  <si>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</si>
  <si>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</si>
  <si>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</si>
  <si>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</si>
  <si>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</si>
  <si>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</si>
  <si>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</si>
  <si>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</si>
  <si>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</si>
  <si>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</si>
  <si>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</si>
  <si>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</si>
  <si>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</si>
  <si>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</si>
  <si>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</si>
  <si>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</si>
  <si>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</si>
  <si>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</si>
  <si>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</si>
  <si>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</si>
  <si>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</si>
  <si>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</si>
  <si>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</si>
  <si>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</si>
  <si>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</si>
  <si>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</si>
  <si>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</si>
  <si>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</si>
  <si>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</si>
  <si>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</si>
  <si>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</si>
  <si>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</si>
  <si>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</si>
  <si>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</si>
  <si>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</si>
  <si>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</si>
  <si>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</si>
  <si>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</si>
  <si>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</si>
  <si>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</si>
  <si>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</si>
  <si>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</si>
  <si>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</si>
  <si>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</si>
  <si>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</si>
  <si>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</si>
  <si>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</si>
  <si>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</si>
  <si>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</si>
  <si>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</si>
  <si>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</si>
  <si>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</si>
  <si>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</si>
  <si>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</si>
  <si>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</si>
  <si>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</si>
  <si>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</si>
  <si>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</si>
  <si>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</si>
  <si>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</si>
  <si>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</si>
  <si>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</si>
  <si>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</si>
  <si>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</si>
  <si>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</si>
  <si>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</si>
  <si>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</si>
  <si>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</si>
  <si>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</si>
  <si>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</si>
  <si>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</si>
  <si>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</si>
  <si>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</si>
  <si>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</si>
  <si>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</si>
  <si>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</si>
  <si>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</si>
  <si>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</si>
  <si>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</si>
  <si>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</si>
  <si>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</si>
  <si>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</si>
  <si>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</si>
  <si>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</si>
  <si>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</si>
  <si>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</si>
  <si>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</si>
  <si>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</si>
  <si>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</si>
  <si>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</si>
  <si>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</si>
  <si>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</si>
  <si>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</si>
  <si>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</si>
  <si>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</si>
  <si>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</si>
  <si>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</si>
  <si>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</si>
  <si>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</si>
  <si>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</si>
  <si>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</si>
  <si>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</si>
  <si>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</si>
  <si>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</si>
  <si>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</si>
  <si>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</si>
  <si>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</si>
  <si>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</si>
  <si>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</si>
  <si>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</si>
  <si>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</si>
  <si>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</si>
  <si>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</si>
  <si>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</si>
  <si>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</si>
  <si>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</si>
  <si>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</si>
  <si>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</si>
  <si>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</si>
  <si>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</si>
  <si>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</si>
  <si>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</si>
  <si>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</si>
  <si>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</si>
  <si>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</si>
  <si>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</si>
  <si>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</si>
  <si>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</si>
  <si>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</si>
  <si>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</si>
  <si>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</si>
  <si>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</si>
  <si>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</si>
  <si>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</si>
  <si>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</si>
  <si>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</si>
  <si>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</si>
  <si>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</si>
  <si>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</si>
  <si>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</si>
  <si>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</si>
  <si>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</si>
  <si>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</si>
  <si>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</si>
  <si>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</si>
  <si>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</si>
  <si>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</si>
  <si>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</si>
  <si>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</si>
  <si>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</si>
  <si>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</si>
  <si>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</si>
  <si>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</si>
  <si>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</si>
  <si>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</si>
  <si>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</si>
  <si>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</si>
  <si>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</si>
  <si>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</si>
  <si>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</si>
  <si>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</si>
  <si>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</si>
  <si>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</si>
  <si>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</si>
  <si>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</si>
  <si>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</si>
  <si>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</si>
  <si>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</si>
  <si>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</si>
  <si>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</si>
  <si>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</si>
  <si>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</si>
  <si>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</si>
  <si>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</si>
  <si>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</si>
  <si>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</si>
  <si>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</si>
  <si>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</si>
  <si>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</si>
  <si>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</si>
  <si>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</si>
  <si>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</si>
  <si>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</si>
  <si>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</si>
  <si>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</si>
  <si>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</si>
  <si>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</si>
  <si>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</si>
  <si>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</si>
  <si>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</si>
  <si>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</si>
  <si>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</si>
  <si>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</si>
  <si>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</si>
  <si>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</si>
  <si>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</si>
  <si>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</si>
  <si>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</si>
  <si>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</si>
  <si>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</si>
  <si>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</si>
  <si>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</si>
  <si>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</si>
  <si>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</si>
  <si>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</si>
  <si>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</si>
  <si>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</si>
  <si>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</si>
  <si>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</si>
  <si>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</si>
  <si>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</si>
  <si>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</si>
  <si>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</si>
  <si>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</si>
  <si>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</si>
  <si>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</si>
  <si>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</si>
  <si>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</si>
  <si>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</si>
  <si>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</si>
  <si>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</si>
  <si>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</si>
  <si>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</si>
  <si>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</si>
  <si>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</si>
  <si>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</si>
  <si>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</si>
  <si>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</si>
  <si>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</si>
  <si>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</si>
  <si>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</si>
  <si>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</si>
  <si>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</si>
  <si>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</si>
  <si>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</si>
  <si>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</si>
  <si>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</si>
  <si>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</si>
  <si>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</si>
  <si>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</si>
  <si>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</si>
  <si>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</si>
  <si>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</si>
  <si>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</si>
  <si>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</si>
  <si>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</si>
  <si>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</si>
  <si>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</si>
  <si>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</si>
  <si>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</si>
  <si>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</si>
  <si>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</si>
  <si>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</si>
  <si>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</si>
  <si>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</si>
  <si>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</si>
  <si>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</si>
  <si>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</si>
  <si>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</si>
  <si>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</si>
  <si>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</si>
  <si>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</si>
  <si>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</si>
  <si>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</si>
  <si>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</si>
  <si>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</si>
  <si>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</si>
  <si>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</si>
  <si>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</si>
  <si>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</si>
  <si>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</si>
  <si>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</si>
  <si>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</si>
  <si>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</si>
  <si>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</si>
  <si>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</si>
  <si>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</si>
  <si>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</si>
  <si>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</si>
  <si>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</si>
  <si>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</si>
  <si>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</si>
  <si>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</si>
  <si>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</si>
  <si>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</si>
  <si>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</si>
  <si>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</si>
  <si>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</si>
  <si>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</si>
  <si>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</si>
  <si>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</si>
  <si>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</si>
  <si>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</si>
  <si>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</si>
  <si>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</si>
  <si>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</si>
  <si>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</si>
  <si>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</si>
  <si>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</si>
  <si>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</si>
  <si>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</si>
  <si>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</si>
  <si>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</si>
  <si>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</si>
  <si>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</si>
  <si>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</si>
  <si>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</si>
  <si>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</si>
  <si>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</si>
  <si>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</si>
  <si>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</si>
  <si>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</si>
  <si>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</si>
  <si>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</si>
  <si>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</si>
  <si>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</si>
  <si>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</si>
  <si>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</si>
  <si>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</si>
  <si>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</si>
  <si>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</si>
  <si>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</si>
  <si>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</si>
  <si>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</si>
  <si>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</si>
  <si>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</si>
  <si>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</si>
  <si>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</si>
  <si>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</si>
  <si>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</si>
  <si>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</si>
  <si>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</si>
  <si>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</si>
  <si>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</si>
  <si>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</si>
  <si>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</si>
  <si>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</si>
  <si>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</si>
  <si>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</si>
  <si>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</si>
  <si>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</si>
  <si>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</si>
  <si>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</si>
  <si>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</si>
  <si>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</si>
  <si>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</si>
  <si>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</si>
  <si>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</si>
  <si>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</si>
  <si>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</si>
  <si>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</si>
  <si>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</si>
  <si>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</si>
  <si>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</si>
  <si>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</si>
  <si>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</si>
  <si>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</si>
  <si>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</si>
  <si>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</si>
  <si>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</si>
  <si>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</si>
  <si>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</si>
  <si>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</si>
  <si>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</si>
  <si>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</si>
  <si>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</si>
  <si>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</si>
  <si>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</si>
  <si>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</si>
  <si>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</si>
  <si>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</si>
  <si>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</si>
  <si>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</si>
  <si>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</si>
  <si>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</si>
  <si>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</si>
  <si>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</si>
  <si>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</si>
  <si>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</si>
  <si>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</si>
  <si>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</si>
  <si>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</si>
  <si>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</si>
  <si>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</si>
  <si>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</si>
  <si>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</si>
  <si>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</si>
  <si>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</si>
  <si>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</si>
  <si>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</si>
  <si>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</si>
  <si>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</si>
  <si>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</si>
  <si>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</si>
  <si>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</si>
  <si>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</si>
  <si>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</si>
  <si>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</si>
  <si>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</si>
  <si>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</si>
  <si>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</si>
  <si>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</si>
  <si>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</si>
  <si>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</si>
  <si>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</si>
  <si>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</si>
  <si>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</si>
  <si>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</si>
  <si>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</si>
  <si>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</si>
  <si>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</si>
  <si>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</si>
  <si>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</si>
  <si>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</si>
  <si>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</si>
  <si>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</si>
  <si>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</si>
  <si>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</si>
  <si>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</si>
  <si>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</si>
  <si>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</si>
  <si>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</si>
  <si>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</si>
  <si>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</si>
  <si>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</si>
  <si>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</si>
  <si>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</si>
  <si>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</si>
  <si>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</si>
  <si>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</si>
  <si>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</si>
  <si>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</si>
  <si>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</si>
  <si>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</si>
  <si>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</si>
  <si>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</si>
  <si>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</si>
  <si>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</si>
  <si>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</si>
  <si>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</si>
  <si>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</si>
  <si>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</si>
  <si>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</si>
  <si>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</si>
  <si>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</si>
  <si>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</si>
  <si>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</si>
  <si>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</si>
  <si>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</si>
  <si>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</si>
  <si>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</si>
  <si>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</si>
  <si>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</si>
  <si>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</si>
  <si>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</si>
  <si>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</si>
  <si>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</si>
  <si>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</si>
  <si>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</si>
  <si>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</si>
  <si>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</si>
  <si>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</si>
  <si>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</si>
  <si>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</si>
  <si>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</si>
  <si>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</si>
  <si>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</si>
  <si>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</si>
  <si>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</si>
  <si>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</si>
  <si>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</si>
  <si>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</si>
  <si>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</si>
  <si>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</si>
  <si>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</si>
  <si>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</si>
  <si>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</si>
  <si>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</si>
  <si>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</si>
  <si>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</si>
  <si>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</si>
  <si>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</si>
  <si>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</si>
  <si>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</si>
  <si>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</si>
  <si>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</si>
  <si>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</si>
  <si>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</si>
  <si>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</si>
  <si>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</si>
  <si>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</si>
  <si>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</si>
  <si>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</si>
  <si>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</si>
  <si>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</si>
  <si>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</si>
  <si>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</si>
  <si>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</si>
  <si>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</si>
  <si>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</si>
  <si>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</si>
  <si>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</si>
  <si>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</si>
  <si>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</si>
  <si>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</si>
  <si>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</si>
  <si>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</si>
  <si>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</si>
  <si>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</si>
  <si>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</si>
  <si>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</si>
  <si>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</si>
  <si>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</si>
  <si>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</si>
  <si>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</si>
  <si>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</si>
  <si>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</si>
  <si>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</si>
  <si>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</si>
  <si>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</si>
  <si>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</si>
  <si>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</si>
  <si>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</si>
  <si>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</si>
  <si>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</si>
  <si>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</si>
  <si>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</si>
  <si>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</si>
  <si>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</si>
  <si>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</si>
  <si>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</si>
  <si>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</si>
  <si>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</si>
  <si>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</si>
  <si>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</si>
  <si>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</si>
  <si>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</si>
  <si>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</si>
  <si>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</si>
  <si>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</si>
  <si>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</si>
  <si>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</si>
  <si>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</si>
  <si>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</si>
  <si>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</si>
  <si>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</si>
  <si>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</si>
  <si>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</si>
  <si>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</si>
  <si>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</si>
  <si>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</si>
  <si>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</si>
  <si>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</si>
  <si>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</si>
  <si>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</si>
  <si>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</si>
  <si>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</si>
  <si>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</si>
  <si>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</si>
  <si>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</si>
  <si>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</si>
  <si>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</si>
  <si>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</si>
  <si>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</si>
  <si>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</si>
  <si>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</si>
  <si>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</si>
  <si>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</si>
  <si>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</si>
  <si>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</si>
  <si>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</si>
  <si>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</si>
  <si>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</si>
  <si>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</si>
  <si>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</si>
  <si>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</si>
  <si>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</si>
  <si>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</si>
  <si>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</si>
  <si>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</si>
  <si>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</si>
  <si>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</si>
  <si>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</si>
  <si>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</si>
  <si>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</si>
  <si>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</si>
  <si>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</si>
  <si>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</si>
  <si>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</si>
  <si>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</si>
  <si>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</si>
  <si>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</si>
  <si>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</si>
  <si>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</si>
  <si>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</si>
  <si>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</si>
  <si>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</si>
  <si>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</si>
  <si>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</si>
  <si>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</si>
  <si>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</si>
  <si>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</si>
  <si>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</si>
  <si>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</si>
  <si>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</si>
  <si>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</si>
  <si>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</si>
  <si>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</si>
  <si>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</si>
  <si>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</si>
  <si>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</si>
  <si>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</si>
  <si>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</si>
  <si>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</si>
  <si>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</si>
  <si>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</si>
  <si>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</si>
  <si>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</si>
  <si>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</si>
  <si>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</si>
  <si>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</si>
  <si>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</si>
  <si>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</si>
  <si>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</si>
  <si>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</si>
  <si>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</si>
  <si>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</si>
  <si>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</si>
  <si>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</si>
  <si>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</si>
  <si>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</si>
  <si>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</si>
  <si>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</si>
  <si>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</si>
  <si>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</si>
  <si>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</si>
  <si>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</si>
  <si>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</si>
  <si>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</si>
  <si>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</si>
  <si>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</si>
  <si>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</si>
  <si>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</si>
  <si>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</si>
  <si>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</si>
  <si>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</si>
  <si>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</si>
  <si>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</si>
  <si>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</si>
  <si>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</si>
  <si>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</si>
  <si>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</si>
  <si>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</si>
  <si>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</si>
  <si>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</si>
  <si>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</si>
  <si>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</si>
  <si>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</si>
  <si>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</si>
  <si>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</si>
  <si>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</si>
  <si>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</si>
  <si>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</si>
  <si>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</si>
  <si>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</si>
  <si>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</si>
  <si>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</si>
  <si>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</si>
  <si>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</si>
  <si>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</si>
  <si>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</si>
  <si>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</si>
  <si>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</si>
  <si>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</si>
  <si>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</si>
  <si>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</si>
  <si>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</si>
  <si>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</si>
  <si>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</si>
  <si>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</si>
  <si>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</si>
  <si>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</si>
  <si>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</si>
  <si>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</si>
  <si>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</si>
  <si>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</si>
  <si>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</si>
  <si>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</si>
  <si>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</si>
  <si>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</si>
  <si>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</si>
  <si>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</si>
  <si>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</si>
  <si>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</si>
  <si>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</si>
  <si>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</si>
  <si>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</si>
  <si>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</si>
  <si>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</si>
  <si>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</si>
  <si>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</si>
  <si>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</si>
  <si>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</si>
  <si>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</si>
  <si>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</si>
  <si>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</si>
  <si>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</si>
  <si>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</si>
  <si>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</si>
  <si>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</si>
  <si>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</si>
  <si>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</si>
  <si>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</si>
  <si>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</si>
  <si>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</si>
  <si>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</si>
  <si>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</si>
  <si>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</si>
  <si>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</si>
  <si>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</si>
  <si>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</si>
  <si>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</si>
  <si>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</si>
  <si>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</si>
  <si>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</si>
  <si>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</si>
  <si>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</si>
  <si>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</si>
  <si>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</si>
  <si>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</si>
  <si>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</si>
  <si>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</si>
  <si>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</si>
  <si>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</si>
  <si>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</si>
  <si>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</si>
  <si>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</si>
  <si>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</si>
  <si>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</si>
  <si>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</si>
  <si>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</si>
  <si>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</si>
  <si>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</si>
  <si>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</si>
  <si>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</si>
  <si>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</si>
  <si>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</si>
  <si>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</si>
  <si>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</si>
  <si>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</si>
  <si>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</si>
  <si>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</si>
  <si>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</si>
  <si>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</si>
  <si>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</si>
  <si>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</si>
  <si>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</si>
  <si>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</si>
  <si>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</si>
  <si>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</si>
  <si>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</si>
  <si>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</si>
  <si>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</si>
  <si>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</si>
  <si>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</si>
  <si>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</si>
  <si>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</si>
  <si>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</si>
  <si>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</si>
  <si>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</si>
  <si>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</si>
  <si>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</si>
  <si>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</si>
  <si>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</si>
  <si>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</si>
  <si>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</si>
  <si>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</si>
  <si>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</si>
  <si>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</si>
  <si>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</si>
  <si>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</si>
  <si>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</si>
  <si>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</si>
  <si>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</si>
  <si>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</si>
  <si>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</si>
  <si>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</si>
  <si>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</si>
  <si>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</si>
  <si>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</si>
  <si>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</si>
  <si>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</si>
  <si>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</si>
  <si>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</si>
  <si>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</si>
  <si>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</si>
  <si>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</si>
  <si>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</si>
  <si>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</si>
  <si>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</si>
  <si>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</si>
  <si>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</si>
  <si>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</si>
  <si>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</si>
  <si>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</si>
  <si>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</si>
  <si>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</si>
  <si>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</si>
  <si>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</si>
  <si>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</si>
  <si>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</si>
  <si>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</si>
  <si>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</si>
  <si>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</si>
  <si>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</si>
  <si>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</si>
  <si>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</si>
  <si>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</si>
  <si>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</si>
  <si>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</si>
  <si>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</si>
  <si>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</si>
  <si>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</si>
  <si>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</si>
  <si>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</si>
  <si>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</si>
  <si>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</si>
  <si>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</si>
  <si>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</si>
  <si>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</si>
  <si>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</si>
  <si>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</si>
  <si>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</si>
  <si>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</si>
  <si>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</si>
  <si>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</si>
  <si>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</si>
  <si>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</si>
  <si>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</si>
  <si>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</si>
  <si>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</si>
  <si>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</si>
  <si>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</si>
  <si>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</si>
  <si>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</si>
  <si>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</si>
  <si>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</si>
  <si>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</si>
  <si>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</si>
  <si>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</si>
  <si>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</si>
  <si>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</si>
  <si>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</si>
  <si>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</si>
  <si>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</si>
  <si>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</si>
  <si>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</si>
  <si>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</si>
  <si>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</si>
  <si>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</si>
  <si>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</si>
  <si>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</si>
  <si>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</si>
  <si>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</si>
  <si>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</si>
  <si>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</si>
  <si>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</si>
  <si>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</si>
  <si>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</si>
  <si>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</si>
  <si>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</si>
  <si>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</si>
  <si>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</si>
  <si>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</si>
  <si>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</si>
  <si>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</si>
  <si>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</si>
  <si>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</si>
  <si>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</si>
  <si>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</si>
  <si>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</si>
  <si>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</si>
  <si>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</si>
  <si>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</si>
  <si>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</si>
  <si>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</si>
  <si>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</si>
  <si>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</si>
  <si>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</si>
  <si>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</si>
  <si>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</si>
  <si>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</si>
  <si>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</si>
  <si>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</si>
  <si>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</si>
  <si>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</si>
  <si>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</si>
  <si>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</si>
  <si>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</si>
  <si>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</si>
  <si>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</si>
  <si>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</si>
  <si>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</si>
  <si>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</si>
  <si>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</si>
  <si>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</si>
  <si>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</si>
  <si>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</si>
  <si>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</si>
  <si>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</si>
  <si>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</si>
  <si>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</si>
  <si>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</si>
  <si>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</si>
  <si>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</si>
  <si>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</si>
  <si>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</si>
  <si>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</si>
  <si>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</si>
  <si>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</si>
  <si>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</si>
  <si>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</si>
  <si>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</si>
  <si>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</si>
  <si>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</si>
  <si>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</si>
  <si>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</si>
  <si>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</si>
  <si>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</si>
  <si>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</si>
  <si>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</si>
  <si>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</si>
  <si>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</si>
  <si>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</si>
  <si>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</si>
  <si>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</si>
  <si>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</si>
  <si>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</si>
  <si>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</si>
  <si>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</si>
  <si>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</si>
  <si>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</si>
  <si>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</si>
  <si>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</si>
  <si>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</si>
  <si>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</si>
  <si>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</si>
  <si>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</si>
  <si>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</si>
  <si>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</si>
  <si>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</si>
  <si>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</si>
  <si>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</si>
  <si>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</si>
  <si>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</si>
  <si>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</si>
  <si>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</si>
  <si>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</si>
  <si>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</si>
  <si>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</si>
  <si>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</si>
  <si>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</si>
  <si>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</si>
  <si>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</si>
  <si>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</si>
  <si>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</si>
  <si>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</si>
  <si>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</si>
  <si>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</si>
  <si>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</si>
  <si>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</si>
  <si>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</si>
  <si>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</si>
  <si>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</si>
  <si>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</si>
  <si>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</si>
  <si>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</si>
  <si>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</si>
  <si>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</si>
  <si>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</si>
  <si>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</si>
  <si>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</si>
  <si>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</si>
  <si>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</si>
  <si>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</si>
  <si>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</si>
  <si>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</si>
  <si>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</si>
  <si>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</si>
  <si>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</si>
  <si>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</si>
  <si>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</si>
  <si>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</si>
  <si>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</si>
  <si>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</si>
  <si>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</si>
  <si>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</si>
  <si>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</si>
  <si>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</si>
  <si>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</si>
  <si>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</si>
  <si>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</si>
  <si>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</si>
  <si>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</si>
  <si>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</si>
  <si>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</si>
  <si>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</si>
  <si>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</si>
  <si>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</si>
  <si>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</si>
  <si>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</si>
  <si>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</si>
  <si>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</si>
  <si>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</si>
  <si>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</si>
  <si>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</si>
  <si>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</si>
  <si>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</si>
  <si>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</si>
  <si>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</si>
  <si>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</si>
  <si>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</si>
  <si>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</si>
  <si>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</si>
  <si>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</si>
  <si>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</si>
  <si>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</si>
  <si>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</si>
  <si>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</si>
  <si>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</si>
  <si>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</si>
  <si>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</si>
  <si>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</si>
  <si>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</si>
  <si>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</si>
  <si>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</si>
  <si>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</si>
  <si>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</si>
  <si>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</si>
  <si>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</si>
  <si>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</si>
  <si>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</si>
  <si>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</si>
  <si>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</si>
  <si>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</si>
  <si>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</si>
  <si>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</si>
  <si>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</si>
  <si>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</si>
  <si>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</si>
  <si>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</si>
  <si>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</si>
  <si>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</si>
  <si>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</si>
  <si>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</si>
  <si>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</si>
  <si>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</si>
  <si>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</si>
  <si>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</si>
  <si>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</si>
  <si>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</si>
  <si>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</si>
  <si>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</si>
  <si>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</si>
  <si>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</si>
  <si>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</si>
  <si>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</si>
  <si>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</si>
  <si>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</si>
  <si>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</si>
  <si>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</si>
  <si>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</si>
  <si>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</si>
  <si>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</si>
  <si>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</si>
  <si>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</si>
  <si>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</si>
  <si>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</si>
  <si>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</si>
  <si>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</si>
  <si>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</si>
  <si>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</si>
  <si>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</si>
  <si>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</si>
  <si>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</si>
  <si>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</si>
  <si>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</si>
  <si>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</si>
  <si>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</si>
  <si>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</si>
  <si>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</si>
  <si>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</si>
  <si>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</si>
  <si>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</si>
  <si>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</si>
  <si>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</si>
  <si>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</si>
  <si>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</si>
  <si>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</si>
  <si>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</si>
  <si>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</si>
  <si>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</si>
  <si>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</si>
  <si>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</si>
  <si>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</si>
  <si>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</si>
  <si>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</si>
  <si>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</si>
  <si>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</si>
  <si>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</si>
  <si>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</si>
  <si>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</si>
  <si>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</si>
  <si>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</si>
  <si>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</si>
  <si>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</si>
  <si>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</si>
  <si>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</si>
  <si>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</si>
  <si>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</si>
  <si>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</si>
  <si>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</si>
  <si>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</si>
  <si>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</si>
  <si>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</si>
  <si>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</si>
  <si>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</si>
  <si>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</si>
  <si>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</si>
  <si>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</si>
  <si>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</si>
  <si>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</si>
  <si>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</si>
  <si>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</si>
  <si>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</si>
  <si>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</si>
  <si>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</si>
  <si>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</si>
  <si>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</si>
  <si>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</si>
  <si>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</si>
  <si>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</si>
  <si>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</si>
  <si>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</si>
  <si>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</si>
  <si>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</si>
  <si>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</si>
  <si>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</si>
  <si>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</si>
  <si>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</si>
  <si>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</si>
  <si>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</si>
  <si>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</si>
  <si>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</si>
  <si>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</si>
  <si>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</si>
  <si>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</si>
  <si>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</si>
  <si>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</si>
  <si>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</si>
  <si>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</si>
  <si>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</si>
  <si>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</si>
  <si>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</si>
  <si>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</si>
  <si>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</si>
  <si>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</si>
  <si>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</si>
  <si>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</si>
  <si>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</si>
  <si>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</si>
  <si>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</si>
  <si>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</si>
  <si>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</si>
  <si>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</si>
  <si>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</si>
  <si>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</si>
  <si>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</si>
  <si>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</si>
  <si>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</si>
  <si>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</si>
  <si>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</si>
  <si>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</si>
  <si>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</si>
  <si>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</si>
  <si>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</si>
  <si>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</si>
  <si>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</si>
  <si>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</si>
  <si>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</si>
  <si>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</si>
  <si>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</si>
  <si>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</si>
  <si>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</si>
  <si>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</si>
  <si>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</si>
  <si>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</si>
  <si>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</si>
  <si>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</si>
  <si>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</si>
  <si>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</si>
  <si>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</si>
  <si>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</si>
  <si>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</si>
  <si>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</si>
  <si>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</si>
  <si>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</si>
  <si>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</si>
  <si>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</si>
  <si>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</si>
  <si>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</si>
  <si>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</si>
  <si>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</si>
  <si>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</si>
  <si>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</si>
  <si>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</si>
  <si>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</si>
  <si>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</si>
  <si>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</si>
  <si>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</si>
  <si>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</si>
  <si>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</si>
  <si>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</si>
  <si>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</si>
  <si>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</si>
  <si>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</si>
  <si>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</si>
  <si>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</si>
  <si>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</si>
  <si>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</si>
  <si>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</si>
  <si>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</si>
  <si>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</si>
  <si>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</si>
  <si>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</si>
  <si>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</si>
  <si>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</si>
  <si>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</si>
  <si>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</si>
  <si>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</si>
  <si>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</si>
  <si>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</si>
  <si>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</si>
  <si>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</si>
  <si>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</si>
  <si>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</si>
  <si>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</si>
  <si>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</si>
  <si>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</si>
  <si>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</si>
  <si>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</si>
  <si>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</si>
  <si>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</si>
  <si>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</si>
  <si>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</si>
  <si>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</si>
  <si>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</si>
  <si>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</si>
  <si>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</si>
  <si>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</si>
  <si>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</si>
  <si>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</si>
  <si>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</si>
  <si>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</si>
  <si>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</si>
  <si>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</si>
  <si>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</si>
  <si>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</si>
  <si>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</si>
  <si>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</si>
  <si>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</si>
  <si>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</si>
  <si>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</si>
  <si>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</si>
  <si>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</si>
  <si>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</si>
  <si>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</si>
  <si>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</si>
  <si>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</si>
  <si>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</si>
  <si>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</si>
  <si>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</si>
  <si>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</si>
  <si>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</si>
  <si>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</si>
  <si>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</si>
  <si>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</si>
  <si>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</si>
  <si>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</si>
  <si>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</si>
  <si>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</si>
  <si>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</si>
  <si>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</si>
  <si>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</si>
  <si>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</si>
  <si>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</si>
  <si>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</si>
  <si>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</si>
  <si>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</si>
  <si>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</si>
  <si>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</si>
  <si>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</si>
  <si>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</si>
  <si>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</si>
  <si>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</si>
  <si>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</si>
  <si>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</si>
  <si>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</si>
  <si>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</si>
  <si>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</si>
  <si>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</si>
  <si>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</si>
  <si>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</si>
  <si>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</si>
  <si>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</si>
  <si>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</si>
  <si>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</si>
  <si>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</si>
  <si>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</si>
  <si>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</si>
  <si>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</si>
  <si>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</si>
  <si>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</si>
  <si>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</si>
  <si>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</si>
  <si>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</si>
  <si>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</si>
  <si>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</si>
  <si>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</si>
  <si>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</si>
  <si>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</si>
  <si>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</si>
  <si>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</si>
  <si>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</si>
  <si>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</si>
  <si>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</si>
  <si>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</si>
  <si>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</si>
  <si>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</si>
  <si>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</si>
  <si>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</si>
  <si>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</si>
  <si>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</si>
  <si>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</si>
  <si>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</si>
  <si>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</si>
  <si>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</si>
  <si>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</si>
  <si>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</si>
  <si>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</si>
  <si>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</si>
  <si>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</si>
  <si>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</si>
  <si>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</si>
  <si>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</si>
  <si>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</si>
  <si>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</si>
  <si>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</si>
  <si>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</si>
  <si>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</si>
  <si>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</si>
  <si>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</si>
  <si>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</si>
  <si>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</si>
  <si>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</si>
  <si>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</si>
  <si>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</si>
  <si>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</si>
  <si>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</si>
  <si>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</si>
  <si>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</si>
  <si>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</si>
  <si>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</si>
  <si>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</si>
  <si>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</si>
  <si>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</si>
  <si>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</si>
  <si>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</si>
  <si>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</si>
  <si>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</si>
  <si>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</si>
  <si>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</si>
  <si>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</si>
  <si>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</si>
  <si>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</si>
  <si>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</si>
  <si>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</si>
  <si>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</si>
  <si>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</si>
  <si>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</si>
  <si>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</si>
  <si>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</si>
  <si>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</si>
  <si>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</si>
  <si>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</si>
  <si>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</si>
  <si>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</si>
  <si>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</si>
  <si>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</si>
  <si>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</si>
  <si>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</si>
  <si>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</si>
  <si>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</si>
  <si>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</si>
  <si>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</si>
  <si>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</si>
  <si>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</si>
  <si>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</si>
  <si>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</si>
  <si>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</si>
  <si>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</si>
  <si>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</si>
  <si>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</si>
  <si>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</si>
  <si>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</si>
  <si>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</si>
  <si>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</si>
  <si>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</si>
  <si>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</si>
  <si>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</si>
  <si>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</si>
  <si>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</si>
  <si>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</si>
  <si>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</si>
  <si>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</si>
  <si>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</si>
  <si>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</si>
  <si>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</si>
  <si>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</si>
  <si>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</si>
  <si>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</si>
  <si>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</si>
  <si>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</si>
  <si>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</si>
  <si>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</si>
  <si>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</si>
  <si>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</si>
  <si>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</si>
  <si>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</si>
  <si>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</si>
  <si>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</si>
  <si>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</si>
  <si>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</si>
  <si>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</si>
  <si>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</si>
  <si>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</si>
  <si>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</si>
  <si>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</si>
  <si>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</si>
  <si>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</si>
  <si>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</si>
  <si>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</si>
  <si>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</si>
  <si>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</si>
  <si>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</si>
  <si>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</si>
  <si>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</si>
  <si>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</si>
  <si>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</si>
  <si>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</si>
  <si>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</si>
  <si>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</si>
  <si>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</si>
  <si>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</si>
  <si>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</si>
  <si>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</si>
  <si>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</si>
  <si>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</si>
  <si>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</si>
  <si>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</si>
  <si>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</si>
  <si>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</si>
  <si>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</si>
  <si>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</si>
  <si>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</si>
  <si>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</si>
  <si>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</si>
  <si>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</si>
  <si>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</si>
  <si>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</si>
  <si>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</si>
  <si>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</si>
  <si>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</si>
  <si>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</si>
  <si>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</si>
  <si>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</si>
  <si>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</si>
  <si>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</si>
  <si>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</si>
  <si>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</si>
  <si>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</si>
  <si>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</si>
  <si>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</si>
  <si>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</si>
  <si>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</si>
  <si>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</si>
  <si>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</si>
  <si>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</si>
  <si>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</si>
  <si>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</si>
  <si>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</si>
  <si>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</si>
  <si>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</si>
  <si>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</si>
  <si>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</si>
  <si>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</si>
  <si>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</si>
  <si>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</si>
  <si>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</si>
  <si>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</si>
  <si>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</si>
  <si>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</si>
  <si>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</si>
  <si>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</si>
  <si>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</si>
  <si>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</si>
  <si>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</si>
  <si>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</si>
  <si>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</si>
  <si>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</si>
  <si>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</si>
  <si>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</si>
  <si>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</si>
  <si>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</si>
  <si>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</si>
  <si>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</si>
  <si>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</si>
  <si>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</si>
  <si>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</si>
  <si>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</si>
  <si>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</si>
  <si>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</si>
  <si>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</si>
  <si>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</si>
  <si>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</si>
  <si>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</si>
  <si>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</si>
  <si>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</si>
  <si>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</si>
  <si>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</si>
  <si>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</si>
  <si>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</si>
  <si>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</si>
  <si>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</si>
  <si>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</si>
  <si>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</si>
  <si>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</si>
  <si>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</si>
  <si>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</si>
  <si>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</si>
  <si>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</si>
  <si>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</si>
  <si>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</si>
  <si>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</si>
  <si>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</si>
  <si>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</si>
  <si>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</si>
  <si>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</si>
  <si>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</si>
  <si>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</si>
  <si>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</si>
  <si>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</si>
  <si>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</si>
  <si>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</si>
  <si>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</si>
  <si>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</si>
  <si>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</si>
  <si>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</si>
  <si>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</si>
  <si>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</si>
  <si>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</si>
  <si>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</si>
  <si>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</si>
  <si>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</si>
  <si>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</si>
  <si>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</si>
  <si>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</si>
  <si>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</si>
  <si>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</si>
  <si>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</si>
  <si>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</si>
  <si>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</si>
  <si>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</si>
  <si>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</si>
  <si>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</si>
  <si>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</si>
  <si>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</si>
  <si>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</si>
  <si>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</si>
  <si>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</si>
  <si>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</si>
  <si>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</si>
  <si>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</si>
  <si>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</si>
  <si>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</si>
  <si>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</si>
  <si>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</si>
  <si>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</si>
  <si>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</si>
  <si>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</si>
  <si>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</si>
  <si>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</si>
  <si>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</si>
  <si>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</si>
  <si>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</si>
  <si>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</si>
  <si>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</si>
  <si>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</si>
  <si>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</si>
  <si>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</si>
  <si>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</si>
  <si>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</si>
  <si>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</si>
  <si>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</si>
  <si>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</si>
  <si>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</si>
  <si>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</si>
  <si>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</si>
  <si>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</si>
  <si>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</si>
  <si>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</si>
  <si>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</si>
  <si>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</si>
  <si>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</si>
  <si>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</si>
  <si>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</si>
  <si>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</si>
  <si>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</si>
  <si>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</si>
  <si>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</si>
  <si>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</si>
  <si>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</si>
  <si>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</si>
  <si>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</si>
  <si>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</si>
  <si>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</si>
  <si>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</si>
  <si>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</si>
  <si>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</si>
  <si>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</si>
  <si>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</si>
  <si>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</si>
  <si>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</si>
  <si>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</si>
  <si>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</si>
  <si>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</si>
  <si>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</si>
  <si>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</si>
  <si>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</si>
  <si>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</si>
  <si>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</si>
  <si>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</si>
  <si>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</si>
  <si>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</si>
  <si>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</si>
  <si>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</si>
  <si>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</si>
  <si>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</si>
  <si>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</si>
  <si>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</si>
  <si>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</si>
  <si>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</si>
  <si>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</si>
  <si>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</si>
  <si>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</si>
  <si>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</si>
  <si>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</si>
  <si>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</si>
  <si>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</si>
  <si>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</si>
  <si>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</si>
  <si>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</si>
  <si>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</si>
  <si>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</si>
  <si>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</si>
  <si>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</si>
  <si>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</si>
  <si>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</si>
  <si>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</si>
  <si>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</si>
  <si>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</si>
  <si>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</si>
  <si>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</si>
  <si>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</si>
  <si>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</si>
  <si>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</si>
  <si>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</si>
  <si>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</si>
  <si>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</si>
  <si>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</si>
  <si>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</si>
  <si>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</si>
  <si>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</si>
  <si>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</si>
  <si>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</si>
  <si>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</si>
  <si>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</si>
  <si>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</si>
  <si>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</si>
  <si>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</si>
  <si>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</si>
  <si>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</si>
  <si>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</si>
  <si>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</si>
  <si>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</si>
  <si>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</si>
  <si>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</si>
  <si>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</si>
  <si>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</si>
  <si>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</si>
  <si>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</si>
  <si>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</si>
  <si>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</si>
  <si>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</si>
  <si>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</si>
  <si>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</si>
  <si>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</si>
  <si>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</si>
  <si>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</si>
  <si>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</si>
  <si>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</si>
  <si>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</si>
  <si>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</si>
  <si>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</si>
  <si>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</si>
  <si>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</si>
  <si>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</si>
  <si>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</si>
  <si>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</si>
  <si>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</si>
  <si>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</si>
  <si>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</si>
  <si>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</si>
  <si>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</si>
  <si>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</si>
  <si>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</si>
  <si>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</si>
  <si>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</si>
  <si>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</si>
  <si>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</si>
  <si>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</si>
  <si>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</si>
  <si>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</si>
  <si>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</si>
  <si>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</si>
  <si>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</si>
  <si>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</si>
  <si>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</si>
  <si>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</si>
  <si>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</si>
  <si>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</si>
  <si>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</si>
  <si>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</si>
  <si>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</si>
  <si>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</si>
  <si>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</si>
  <si>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</si>
  <si>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</si>
  <si>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</si>
  <si>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</si>
  <si>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</si>
  <si>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</si>
  <si>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</si>
  <si>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</si>
  <si>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</si>
  <si>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</si>
  <si>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</si>
  <si>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</si>
  <si>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</si>
  <si>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</si>
  <si>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</si>
  <si>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</si>
  <si>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</si>
  <si>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</si>
  <si>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</si>
  <si>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</si>
  <si>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</si>
  <si>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</si>
  <si>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</si>
  <si>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</si>
  <si>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</si>
  <si>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</si>
  <si>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</si>
  <si>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</si>
  <si>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</si>
  <si>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</si>
  <si>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</si>
  <si>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</si>
  <si>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</si>
  <si>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</si>
  <si>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</si>
  <si>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</si>
  <si>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</si>
  <si>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</si>
  <si>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</si>
  <si>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</si>
  <si>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</si>
  <si>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</si>
  <si>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</si>
  <si>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</si>
  <si>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</si>
  <si>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</si>
  <si>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</si>
  <si>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</si>
  <si>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</si>
  <si>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</si>
  <si>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</si>
  <si>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</si>
  <si>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</si>
  <si>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</si>
  <si>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</si>
  <si>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</si>
  <si>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</si>
  <si>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</si>
  <si>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</si>
  <si>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</si>
  <si>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</si>
  <si>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</si>
  <si>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</si>
  <si>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</si>
  <si>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</si>
  <si>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</si>
  <si>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</si>
  <si>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</si>
  <si>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</si>
  <si>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</si>
  <si>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</si>
  <si>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</si>
  <si>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</si>
  <si>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</si>
  <si>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</si>
  <si>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</si>
  <si>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</si>
  <si>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</si>
  <si>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</si>
  <si>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</si>
  <si>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</si>
  <si>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</si>
  <si>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</si>
  <si>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</si>
  <si>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</si>
  <si>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</si>
  <si>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</si>
  <si>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</si>
  <si>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</si>
  <si>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</si>
  <si>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</si>
  <si>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</si>
  <si>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</si>
  <si>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</si>
  <si>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</si>
  <si>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</si>
  <si>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</si>
  <si>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</si>
  <si>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</si>
  <si>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</si>
  <si>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</si>
  <si>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</si>
  <si>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</si>
  <si>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</si>
  <si>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</si>
  <si>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</si>
  <si>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</si>
  <si>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</si>
  <si>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</si>
  <si>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</si>
  <si>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</si>
  <si>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</si>
  <si>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</si>
  <si>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</si>
  <si>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</si>
  <si>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</si>
  <si>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</si>
  <si>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</si>
  <si>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</si>
  <si>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</si>
  <si>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</si>
  <si>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</si>
  <si>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</si>
  <si>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</si>
  <si>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</si>
  <si>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</si>
  <si>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</si>
  <si>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</si>
  <si>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</si>
  <si>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</si>
  <si>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</si>
  <si>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</si>
  <si>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</si>
  <si>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</si>
  <si>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</si>
  <si>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</si>
  <si>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</si>
  <si>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</si>
  <si>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</si>
  <si>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</si>
  <si>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</si>
  <si>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</si>
  <si>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</si>
  <si>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</si>
  <si>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</si>
  <si>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</si>
  <si>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</si>
  <si>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</si>
  <si>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</si>
  <si>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</si>
  <si>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</si>
  <si>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</si>
  <si>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</si>
  <si>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</si>
  <si>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</si>
  <si>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</si>
  <si>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</si>
  <si>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</si>
  <si>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</si>
  <si>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</si>
  <si>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</si>
  <si>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</si>
  <si>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</si>
  <si>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</si>
  <si>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</si>
  <si>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</si>
  <si>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</si>
  <si>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</si>
  <si>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</si>
  <si>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</si>
  <si>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</si>
  <si>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</si>
  <si>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</si>
  <si>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</si>
  <si>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</si>
  <si>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</si>
  <si>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</si>
  <si>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</si>
  <si>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</si>
  <si>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</si>
  <si>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</si>
  <si>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</si>
  <si>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</si>
  <si>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</si>
  <si>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</si>
  <si>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</si>
  <si>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</si>
  <si>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</si>
  <si>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</si>
  <si>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</si>
  <si>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</si>
  <si>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</si>
  <si>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</si>
  <si>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</si>
  <si>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</si>
  <si>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</si>
  <si>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</si>
  <si>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</si>
  <si>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</si>
  <si>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</si>
  <si>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</si>
  <si>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</si>
  <si>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</si>
  <si>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</si>
  <si>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</si>
  <si>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</si>
  <si>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</si>
  <si>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</si>
  <si>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</si>
  <si>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</si>
  <si>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</si>
  <si>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</si>
  <si>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</si>
  <si>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</si>
  <si>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</si>
  <si>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</si>
  <si>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</si>
  <si>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</si>
  <si>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</si>
  <si>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</si>
  <si>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</si>
  <si>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</si>
  <si>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</si>
  <si>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</si>
  <si>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</si>
  <si>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</si>
  <si>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</si>
  <si>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</si>
  <si>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</si>
  <si>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</si>
  <si>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</si>
  <si>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</si>
  <si>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</si>
  <si>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</si>
  <si>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</si>
  <si>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</si>
  <si>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</si>
  <si>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</si>
  <si>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</si>
  <si>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</si>
  <si>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</si>
  <si>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</si>
  <si>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</si>
  <si>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</si>
  <si>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</si>
  <si>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</si>
  <si>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</si>
  <si>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</si>
  <si>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</si>
  <si>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</si>
  <si>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</si>
  <si>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</si>
  <si>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</si>
  <si>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</si>
  <si>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</si>
  <si>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</si>
  <si>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</si>
  <si>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</si>
  <si>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</si>
  <si>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</si>
  <si>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</si>
  <si>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</si>
  <si>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</si>
  <si>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</si>
  <si>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</si>
  <si>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</si>
  <si>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</si>
  <si>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</si>
  <si>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</si>
  <si>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</si>
  <si>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</si>
  <si>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</si>
  <si>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</si>
  <si>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</si>
  <si>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</si>
  <si>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</si>
  <si>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</si>
  <si>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</si>
  <si>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</si>
  <si>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</si>
  <si>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</si>
  <si>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</si>
  <si>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</si>
  <si>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</si>
  <si>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</si>
  <si>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</si>
  <si>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</si>
  <si>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</si>
  <si>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</si>
  <si>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</si>
  <si>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</si>
  <si>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</si>
  <si>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</si>
  <si>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</si>
  <si>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</si>
  <si>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</si>
  <si>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</si>
  <si>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</si>
  <si>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</si>
  <si>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</si>
  <si>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</si>
  <si>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</si>
  <si>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</si>
  <si>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</si>
  <si>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</si>
  <si>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</si>
  <si>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</si>
  <si>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</si>
  <si>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</si>
  <si>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</si>
  <si>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</si>
  <si>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</si>
  <si>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</si>
  <si>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</si>
  <si>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</si>
  <si>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</si>
  <si>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</si>
  <si>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</si>
  <si>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</si>
  <si>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</si>
  <si>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</si>
  <si>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</si>
  <si>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</si>
  <si>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</si>
  <si>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</si>
  <si>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</si>
  <si>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</si>
  <si>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</si>
  <si>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</si>
  <si>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</si>
  <si>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</si>
  <si>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</si>
  <si>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</si>
  <si>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</si>
  <si>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</si>
  <si>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</si>
  <si>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</si>
  <si>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</si>
  <si>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</si>
  <si>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</si>
  <si>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</si>
  <si>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</si>
  <si>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</si>
  <si>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</si>
  <si>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</si>
  <si>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</si>
  <si>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</si>
  <si>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</si>
  <si>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</si>
  <si>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</si>
  <si>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</si>
  <si>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</si>
  <si>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</si>
  <si>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</si>
  <si>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</si>
  <si>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</si>
  <si>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</si>
  <si>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</si>
  <si>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</si>
  <si>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</si>
  <si>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</si>
  <si>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</si>
  <si>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</si>
  <si>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</si>
  <si>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</si>
  <si>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</si>
  <si>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</si>
  <si>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</si>
  <si>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</si>
  <si>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</si>
  <si>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</si>
  <si>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</si>
  <si>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</si>
  <si>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</si>
  <si>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</si>
  <si>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</si>
  <si>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</si>
  <si>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</si>
  <si>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</si>
  <si>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</si>
  <si>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</si>
  <si>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</si>
  <si>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</si>
  <si>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</si>
  <si>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</si>
  <si>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</si>
  <si>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</si>
  <si>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</si>
  <si>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</si>
  <si>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</si>
  <si>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</si>
  <si>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</si>
  <si>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</si>
  <si>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</si>
  <si>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</si>
  <si>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</si>
  <si>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</si>
  <si>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</si>
  <si>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</si>
  <si>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</si>
  <si>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</si>
  <si>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</si>
  <si>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</si>
  <si>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</si>
  <si>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</si>
  <si>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</si>
  <si>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</si>
  <si>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</si>
  <si>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</si>
  <si>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</si>
  <si>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</si>
  <si>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</si>
  <si>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</si>
  <si>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</si>
  <si>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</si>
  <si>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</si>
  <si>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</si>
  <si>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</si>
  <si>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</si>
  <si>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</si>
  <si>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</si>
  <si>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</si>
  <si>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</si>
  <si>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</si>
  <si>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</si>
  <si>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</si>
  <si>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</si>
  <si>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</si>
  <si>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</si>
  <si>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</si>
  <si>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</si>
  <si>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</si>
  <si>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</si>
  <si>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</si>
  <si>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</si>
  <si>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</si>
  <si>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</si>
  <si>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</si>
  <si>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</si>
  <si>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</si>
  <si>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</si>
  <si>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</si>
  <si>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</si>
  <si>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</si>
  <si>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</si>
  <si>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</si>
  <si>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</si>
  <si>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</si>
  <si>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</si>
  <si>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</si>
  <si>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</si>
  <si>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</si>
  <si>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</si>
  <si>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</si>
  <si>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</si>
  <si>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</si>
  <si>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</si>
  <si>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</si>
  <si>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</si>
  <si>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</si>
  <si>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</si>
  <si>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</si>
  <si>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</si>
  <si>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</si>
  <si>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</si>
  <si>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</si>
  <si>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</si>
  <si>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</si>
  <si>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</si>
  <si>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</si>
  <si>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</si>
  <si>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</si>
  <si>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</si>
  <si>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</si>
  <si>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</si>
  <si>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</si>
  <si>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</si>
  <si>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</si>
  <si>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</si>
  <si>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</si>
  <si>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</si>
  <si>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</si>
  <si>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</si>
  <si>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</si>
  <si>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</si>
  <si>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</si>
  <si>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</si>
  <si>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</si>
  <si>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</si>
  <si>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</si>
  <si>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</si>
  <si>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</si>
  <si>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</si>
  <si>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</si>
  <si>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</si>
  <si>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</si>
  <si>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</si>
  <si>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</si>
  <si>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</si>
  <si>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</si>
  <si>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</si>
  <si>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</si>
  <si>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</si>
  <si>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</si>
  <si>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</si>
  <si>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</si>
  <si>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</si>
  <si>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</si>
  <si>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</si>
  <si>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</si>
  <si>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</si>
  <si>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</si>
  <si>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</si>
  <si>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</si>
  <si>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</si>
  <si>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</si>
  <si>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</si>
  <si>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</si>
  <si>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</si>
  <si>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</si>
  <si>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</si>
  <si>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</si>
  <si>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</si>
  <si>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</si>
  <si>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</si>
  <si>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</si>
  <si>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</si>
  <si>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</si>
  <si>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</si>
  <si>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</si>
  <si>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</si>
  <si>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</si>
  <si>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</si>
  <si>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</si>
  <si>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</si>
  <si>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</si>
  <si>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</si>
  <si>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</si>
  <si>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</si>
  <si>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</si>
  <si>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</si>
  <si>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</si>
  <si>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</si>
  <si>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</si>
  <si>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</si>
  <si>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</si>
  <si>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</si>
  <si>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</si>
  <si>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</si>
  <si>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</si>
  <si>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</si>
  <si>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</si>
  <si>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</si>
  <si>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</si>
  <si>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</si>
  <si>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</si>
  <si>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</si>
  <si>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</si>
  <si>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</si>
  <si>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</si>
  <si>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</si>
  <si>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</si>
  <si>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</si>
  <si>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</si>
  <si>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</si>
  <si>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</si>
  <si>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</si>
  <si>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</si>
  <si>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</si>
  <si>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</si>
  <si>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</si>
  <si>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</si>
  <si>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</si>
  <si>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</si>
  <si>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</si>
  <si>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</si>
  <si>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</si>
  <si>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</si>
  <si>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</si>
  <si>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</si>
  <si>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</si>
  <si>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</si>
  <si>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</si>
  <si>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</si>
  <si>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</si>
  <si>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</si>
  <si>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</si>
  <si>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</si>
  <si>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</si>
  <si>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</si>
  <si>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</si>
  <si>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</si>
  <si>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</si>
  <si>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</si>
  <si>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</si>
  <si>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</si>
  <si>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</si>
  <si>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</si>
  <si>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</si>
  <si>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</si>
  <si>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</si>
  <si>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</si>
  <si>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</si>
  <si>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</si>
  <si>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</si>
  <si>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</si>
  <si>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</si>
  <si>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</si>
  <si>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</si>
  <si>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</si>
  <si>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</si>
  <si>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</si>
  <si>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</si>
  <si>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</si>
  <si>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</si>
  <si>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</si>
  <si>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</si>
  <si>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</si>
  <si>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</si>
  <si>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</si>
  <si>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</si>
  <si>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</si>
  <si>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</si>
  <si>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</si>
  <si>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</si>
  <si>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</si>
  <si>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</si>
  <si>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</si>
  <si>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</si>
  <si>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</si>
  <si>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</si>
  <si>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</si>
  <si>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</si>
  <si>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</si>
  <si>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</si>
  <si>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</si>
  <si>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</si>
  <si>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</si>
  <si>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</si>
  <si>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</si>
  <si>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</si>
  <si>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</si>
  <si>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</si>
  <si>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</si>
  <si>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</si>
  <si>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</si>
  <si>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</si>
  <si>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</si>
  <si>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</si>
  <si>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</si>
  <si>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</si>
  <si>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</si>
  <si>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</si>
  <si>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</si>
  <si>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</si>
  <si>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</si>
  <si>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</si>
  <si>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</si>
  <si>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</si>
  <si>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</si>
  <si>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</si>
  <si>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</si>
  <si>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</si>
  <si>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</si>
  <si>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</si>
  <si>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</si>
  <si>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</si>
  <si>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</si>
  <si>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</si>
  <si>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</si>
  <si>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</si>
  <si>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</si>
  <si>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</si>
  <si>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</si>
  <si>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</si>
  <si>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</si>
  <si>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</si>
  <si>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</si>
  <si>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</si>
  <si>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</si>
  <si>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</si>
  <si>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</si>
  <si>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</si>
  <si>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</si>
  <si>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</si>
  <si>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</si>
  <si>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</si>
  <si>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</si>
  <si>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</si>
  <si>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</si>
  <si>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</si>
  <si>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</si>
  <si>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</si>
  <si>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</si>
  <si>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</si>
  <si>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</si>
  <si>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</si>
  <si>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</si>
  <si>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</si>
  <si>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</si>
  <si>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</si>
  <si>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</si>
  <si>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</si>
  <si>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</si>
  <si>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</si>
  <si>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</si>
  <si>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</si>
  <si>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</si>
  <si>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</si>
  <si>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</si>
  <si>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</si>
  <si>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</si>
  <si>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</si>
  <si>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</si>
  <si>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</si>
  <si>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</si>
  <si>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</si>
  <si>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</si>
  <si>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</si>
  <si>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</si>
  <si>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</si>
  <si>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</si>
  <si>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</si>
  <si>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</si>
  <si>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</si>
  <si>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</si>
  <si>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</si>
  <si>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</si>
  <si>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</si>
  <si>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</si>
  <si>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</si>
  <si>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</si>
  <si>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</si>
  <si>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</si>
  <si>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</si>
  <si>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</si>
  <si>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</si>
  <si>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</si>
  <si>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</si>
  <si>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</si>
  <si>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</si>
  <si>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</si>
  <si>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</si>
  <si>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</si>
  <si>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</si>
  <si>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</si>
  <si>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</si>
  <si>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</si>
  <si>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</si>
  <si>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</si>
  <si>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</si>
  <si>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</si>
  <si>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</si>
  <si>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</si>
  <si>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</si>
  <si>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</si>
  <si>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</si>
  <si>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</si>
  <si>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</si>
  <si>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</si>
  <si>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</si>
  <si>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</si>
  <si>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</si>
  <si>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</si>
  <si>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</si>
  <si>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</si>
  <si>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</si>
  <si>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</si>
  <si>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</si>
  <si>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</si>
  <si>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</si>
  <si>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</si>
  <si>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</si>
  <si>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</si>
  <si>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</si>
  <si>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</si>
  <si>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</si>
  <si>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</si>
  <si>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</si>
  <si>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</si>
  <si>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</si>
  <si>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</si>
  <si>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</si>
  <si>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</si>
  <si>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</si>
  <si>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</si>
  <si>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</si>
  <si>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</si>
  <si>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</si>
  <si>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</si>
  <si>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</si>
  <si>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</si>
  <si>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</si>
  <si>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</si>
  <si>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</si>
  <si>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</si>
  <si>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</si>
  <si>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</si>
  <si>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</si>
  <si>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</si>
  <si>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</si>
  <si>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</si>
  <si>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</si>
  <si>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</si>
  <si>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</si>
  <si>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</si>
  <si>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</si>
  <si>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</si>
  <si>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</si>
  <si>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</si>
  <si>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</si>
  <si>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</si>
  <si>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</si>
  <si>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</si>
  <si>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</si>
  <si>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</si>
  <si>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</si>
  <si>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</si>
  <si>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</si>
  <si>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</si>
  <si>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</si>
  <si>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</si>
  <si>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</si>
  <si>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</si>
  <si>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</si>
  <si>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</si>
  <si>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</si>
  <si>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</si>
  <si>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</si>
  <si>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</si>
  <si>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</si>
  <si>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</si>
  <si>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</si>
  <si>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</si>
  <si>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</si>
  <si>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</si>
  <si>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</si>
  <si>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</si>
  <si>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</si>
  <si>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</si>
  <si>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</si>
  <si>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</si>
  <si>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</si>
  <si>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</si>
  <si>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</si>
  <si>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</si>
  <si>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</si>
  <si>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</si>
  <si>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</si>
  <si>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</si>
  <si>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</si>
  <si>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</si>
  <si>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</si>
  <si>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</si>
  <si>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</si>
  <si>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</si>
  <si>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</si>
  <si>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</si>
  <si>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</si>
  <si>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</si>
  <si>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</si>
  <si>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</si>
  <si>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</si>
  <si>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</si>
  <si>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</si>
  <si>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</si>
  <si>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</si>
  <si>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</si>
  <si>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</si>
  <si>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</si>
  <si>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</si>
  <si>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</si>
  <si>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</si>
  <si>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</si>
  <si>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</si>
  <si>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</si>
  <si>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</si>
  <si>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</si>
  <si>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</si>
  <si>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</si>
  <si>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</si>
  <si>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</si>
  <si>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</si>
  <si>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</si>
  <si>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</si>
  <si>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</si>
  <si>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</si>
  <si>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</si>
  <si>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</si>
  <si>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</si>
  <si>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</si>
  <si>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</si>
  <si>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</si>
  <si>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</si>
  <si>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</si>
  <si>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</si>
  <si>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</si>
  <si>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</si>
  <si>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</si>
  <si>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</si>
  <si>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</si>
  <si>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</si>
  <si>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</si>
  <si>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</si>
  <si>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</si>
  <si>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</si>
  <si>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</si>
  <si>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</si>
  <si>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</si>
  <si>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</si>
  <si>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</si>
  <si>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</si>
  <si>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</si>
  <si>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</si>
  <si>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</si>
  <si>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</si>
  <si>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</si>
  <si>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</si>
  <si>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</si>
  <si>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</si>
  <si>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</si>
  <si>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</si>
  <si>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</si>
  <si>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</si>
  <si>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</si>
  <si>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</si>
  <si>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</si>
  <si>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</si>
  <si>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</si>
  <si>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</si>
  <si>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</si>
  <si>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</si>
  <si>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</si>
  <si>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</si>
  <si>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</si>
  <si>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</si>
  <si>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</si>
  <si>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</si>
  <si>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</si>
  <si>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</si>
  <si>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</si>
  <si>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</si>
  <si>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</si>
  <si>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</si>
  <si>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</si>
  <si>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</si>
  <si>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</si>
  <si>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</si>
  <si>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</si>
  <si>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</si>
  <si>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</si>
  <si>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</si>
  <si>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</si>
  <si>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</si>
  <si>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</si>
  <si>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</si>
  <si>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</si>
  <si>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</si>
  <si>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</si>
  <si>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</si>
  <si>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</si>
  <si>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</si>
  <si>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</si>
  <si>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</si>
  <si>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</si>
  <si>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</si>
  <si>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</si>
  <si>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</si>
  <si>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</si>
  <si>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</si>
  <si>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</si>
  <si>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</si>
  <si>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</si>
  <si>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</si>
  <si>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</si>
  <si>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</si>
  <si>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</si>
  <si>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</si>
  <si>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</si>
  <si>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</si>
  <si>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</si>
  <si>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</si>
  <si>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</si>
  <si>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</si>
  <si>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</si>
  <si>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</si>
  <si>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</si>
  <si>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</si>
  <si>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</si>
  <si>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</si>
  <si>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</si>
  <si>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</si>
  <si>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</si>
  <si>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</si>
  <si>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</si>
  <si>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</si>
  <si>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</si>
  <si>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</si>
  <si>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</si>
  <si>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</si>
  <si>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</si>
  <si>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</si>
  <si>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</si>
  <si>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</si>
  <si>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</si>
  <si>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</si>
  <si>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</si>
  <si>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</si>
  <si>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</si>
  <si>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</si>
  <si>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</si>
  <si>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</si>
  <si>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</si>
  <si>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</si>
  <si>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</si>
  <si>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</si>
  <si>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</si>
  <si>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</si>
  <si>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</si>
  <si>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</si>
  <si>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</si>
  <si>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</si>
  <si>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</si>
  <si>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</si>
  <si>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</si>
  <si>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</si>
  <si>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</si>
  <si>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</si>
  <si>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</si>
  <si>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</si>
  <si>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</si>
  <si>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</si>
  <si>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</si>
  <si>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</si>
  <si>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</si>
  <si>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</si>
  <si>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</si>
  <si>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</si>
  <si>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</si>
  <si>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</si>
  <si>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</si>
  <si>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</si>
  <si>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</si>
  <si>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</si>
  <si>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</si>
  <si>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</si>
  <si>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</si>
  <si>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</si>
  <si>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</si>
  <si>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</si>
  <si>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</si>
  <si>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</si>
  <si>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</si>
  <si>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</si>
  <si>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</si>
  <si>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</si>
  <si>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</si>
  <si>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</si>
  <si>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</si>
  <si>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</si>
  <si>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</si>
  <si>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</si>
  <si>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</si>
  <si>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</si>
  <si>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</si>
  <si>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</si>
  <si>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</si>
  <si>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</si>
  <si>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</si>
  <si>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</si>
  <si>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</si>
  <si>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</si>
  <si>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</si>
  <si>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</si>
  <si>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</si>
  <si>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</si>
  <si>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</si>
  <si>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</si>
  <si>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</si>
  <si>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</si>
  <si>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</si>
  <si>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</si>
  <si>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</si>
  <si>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</si>
  <si>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</si>
  <si>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</si>
  <si>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</si>
  <si>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</si>
  <si>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</si>
  <si>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</si>
  <si>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</si>
  <si>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</si>
  <si>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</si>
  <si>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</si>
  <si>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</si>
  <si>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</si>
  <si>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</si>
  <si>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</si>
  <si>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</si>
  <si>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</si>
  <si>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</si>
  <si>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</si>
  <si>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</si>
  <si>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</si>
  <si>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</si>
  <si>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</si>
  <si>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</si>
  <si>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</si>
  <si>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</si>
  <si>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</si>
  <si>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</si>
  <si>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</si>
  <si>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</si>
  <si>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</si>
  <si>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</si>
  <si>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</si>
  <si>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</si>
  <si>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</si>
  <si>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</si>
  <si>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</si>
  <si>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</si>
  <si>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</si>
  <si>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</si>
  <si>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</si>
  <si>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</si>
  <si>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</si>
  <si>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</si>
  <si>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</si>
  <si>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</si>
  <si>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</si>
  <si>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</si>
  <si>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</si>
  <si>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</si>
  <si>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</si>
  <si>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</si>
  <si>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</si>
  <si>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</si>
  <si>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</si>
  <si>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</si>
  <si>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</si>
  <si>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</si>
  <si>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</si>
  <si>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</si>
  <si>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</si>
  <si>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</si>
  <si>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</si>
  <si>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</si>
  <si>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</si>
  <si>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</si>
  <si>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</si>
  <si>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</si>
  <si>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</si>
  <si>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</si>
  <si>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</si>
  <si>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</si>
  <si>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</si>
  <si>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</si>
  <si>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</si>
  <si>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</si>
  <si>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</si>
  <si>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</si>
  <si>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</si>
  <si>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</si>
  <si>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</si>
  <si>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</si>
  <si>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</si>
  <si>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</si>
  <si>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</si>
  <si>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</si>
  <si>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</si>
  <si>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</si>
  <si>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</si>
  <si>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</si>
  <si>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</si>
  <si>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</si>
  <si>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</si>
  <si>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</si>
  <si>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</si>
  <si>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</si>
  <si>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</si>
  <si>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</si>
  <si>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</si>
  <si>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</si>
  <si>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</si>
  <si>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</si>
  <si>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</si>
  <si>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</si>
  <si>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</si>
  <si>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</si>
  <si>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</si>
  <si>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</si>
  <si>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</si>
  <si>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</si>
  <si>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</si>
  <si>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</si>
  <si>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</si>
  <si>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</si>
  <si>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</si>
  <si>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</si>
  <si>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</si>
  <si>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</si>
  <si>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</si>
  <si>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</si>
  <si>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</si>
  <si>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</si>
  <si>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</si>
  <si>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</si>
  <si>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</si>
  <si>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</si>
  <si>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</si>
  <si>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</si>
  <si>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</si>
  <si>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</si>
  <si>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</si>
  <si>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</si>
  <si>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</si>
  <si>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</si>
  <si>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</si>
  <si>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</si>
  <si>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</si>
  <si>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</si>
  <si>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</si>
  <si>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</si>
  <si>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</si>
  <si>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</si>
  <si>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</si>
  <si>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</si>
  <si>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</si>
  <si>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</si>
  <si>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</si>
  <si>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</si>
  <si>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</si>
  <si>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</si>
  <si>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</si>
  <si>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</si>
  <si>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</si>
  <si>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</si>
  <si>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</si>
  <si>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</si>
  <si>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</si>
  <si>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</si>
  <si>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</si>
  <si>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</si>
  <si>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</si>
  <si>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</si>
  <si>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</si>
  <si>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</si>
  <si>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</si>
  <si>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</si>
  <si>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</si>
  <si>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</si>
  <si>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</si>
  <si>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</si>
  <si>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</si>
  <si>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</si>
  <si>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</si>
  <si>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</si>
  <si>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</si>
  <si>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</si>
  <si>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</si>
  <si>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</si>
  <si>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</si>
  <si>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</si>
  <si>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</si>
  <si>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</si>
  <si>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</si>
  <si>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</si>
  <si>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</si>
  <si>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</si>
  <si>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</si>
  <si>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</si>
  <si>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</si>
  <si>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</si>
  <si>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</si>
  <si>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</si>
  <si>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</si>
  <si>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</si>
  <si>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</si>
  <si>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</si>
  <si>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</si>
  <si>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</si>
  <si>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</si>
  <si>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</si>
  <si>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</si>
  <si>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</si>
  <si>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</si>
  <si>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</si>
  <si>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</si>
  <si>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</si>
  <si>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</si>
  <si>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</si>
  <si>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</si>
  <si>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</si>
  <si>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</si>
  <si>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</si>
  <si>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</si>
  <si>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</si>
  <si>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</si>
  <si>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</si>
  <si>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</si>
  <si>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</si>
  <si>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</si>
  <si>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</si>
  <si>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</si>
  <si>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</si>
  <si>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</si>
  <si>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</si>
  <si>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</si>
  <si>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</si>
  <si>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</si>
  <si>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</si>
  <si>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</si>
  <si>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</si>
  <si>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</si>
  <si>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</si>
  <si>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</si>
  <si>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</si>
  <si>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</si>
  <si>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</si>
  <si>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</si>
  <si>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</si>
  <si>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</si>
  <si>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</si>
  <si>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</si>
  <si>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</si>
  <si>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</si>
  <si>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</si>
  <si>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</si>
  <si>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</si>
  <si>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</si>
  <si>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</si>
  <si>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</si>
  <si>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</si>
  <si>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</si>
  <si>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</si>
  <si>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</si>
  <si>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</si>
  <si>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</si>
  <si>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</si>
  <si>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</si>
  <si>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</si>
  <si>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</si>
  <si>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</si>
  <si>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</si>
  <si>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</si>
  <si>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</si>
  <si>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</si>
  <si>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</si>
  <si>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</si>
  <si>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</si>
  <si>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</si>
  <si>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</si>
  <si>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</si>
  <si>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</si>
  <si>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</si>
  <si>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</si>
  <si>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</si>
  <si>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</si>
  <si>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</si>
  <si>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</si>
  <si>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</si>
  <si>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</si>
  <si>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</si>
  <si>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</si>
  <si>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</si>
  <si>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</si>
  <si>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</si>
  <si>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</si>
  <si>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</si>
  <si>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</si>
  <si>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</si>
  <si>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</si>
  <si>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</si>
  <si>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</si>
  <si>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</si>
  <si>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</si>
  <si>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</si>
  <si>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</si>
  <si>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</si>
  <si>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</si>
  <si>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</si>
  <si>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</si>
  <si>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</si>
  <si>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</si>
  <si>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</si>
  <si>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</si>
  <si>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</si>
  <si>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</si>
  <si>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</si>
  <si>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</si>
  <si>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</si>
  <si>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</si>
  <si>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</si>
  <si>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</si>
  <si>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</si>
  <si>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</si>
  <si>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</si>
  <si>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</si>
  <si>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</si>
  <si>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</si>
  <si>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</si>
  <si>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</si>
  <si>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</si>
  <si>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</si>
  <si>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</si>
  <si>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</si>
  <si>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</si>
  <si>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</si>
  <si>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</si>
  <si>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</si>
  <si>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</si>
  <si>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</si>
  <si>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</si>
  <si>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</si>
  <si>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</si>
  <si>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</si>
  <si>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</si>
  <si>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</si>
  <si>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</si>
  <si>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</si>
  <si>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</si>
  <si>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</si>
  <si>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</si>
  <si>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</si>
  <si>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</si>
  <si>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</si>
  <si>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</si>
  <si>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</si>
  <si>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</si>
  <si>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</si>
  <si>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</si>
  <si>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</si>
  <si>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</si>
  <si>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</si>
  <si>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</si>
  <si>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</si>
  <si>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</si>
  <si>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</si>
  <si>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</si>
  <si>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</si>
  <si>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</si>
  <si>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</si>
  <si>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</si>
  <si>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</si>
  <si>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</si>
  <si>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</si>
  <si>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</si>
  <si>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</si>
  <si>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</si>
  <si>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</si>
  <si>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</si>
  <si>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</si>
  <si>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</si>
  <si>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</si>
  <si>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</si>
  <si>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</si>
  <si>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</si>
  <si>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</si>
  <si>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</si>
  <si>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</si>
  <si>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</si>
  <si>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</si>
  <si>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</si>
  <si>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</si>
  <si>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</si>
  <si>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</si>
  <si>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</si>
  <si>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</si>
  <si>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</si>
  <si>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</si>
  <si>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</si>
  <si>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</si>
  <si>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</si>
  <si>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</si>
  <si>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</si>
  <si>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</si>
  <si>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</si>
  <si>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</si>
  <si>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</si>
  <si>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</si>
  <si>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</si>
  <si>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</si>
  <si>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</si>
  <si>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</si>
  <si>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</si>
  <si>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</si>
  <si>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</si>
  <si>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</si>
  <si>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</si>
  <si>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</si>
  <si>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</si>
  <si>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</si>
  <si>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</si>
  <si>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</si>
  <si>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</si>
  <si>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</si>
  <si>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</si>
  <si>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</si>
  <si>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</si>
  <si>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</si>
  <si>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</si>
  <si>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</si>
  <si>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</si>
  <si>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</si>
  <si>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</si>
  <si>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</si>
  <si>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</si>
  <si>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</si>
  <si>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</si>
  <si>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</si>
  <si>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</si>
  <si>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</si>
  <si>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</si>
  <si>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</si>
  <si>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</si>
  <si>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</si>
  <si>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</si>
  <si>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</si>
  <si>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</si>
  <si>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</si>
  <si>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</si>
  <si>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</si>
  <si>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</si>
  <si>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</si>
  <si>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</si>
  <si>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</si>
  <si>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</si>
  <si>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</si>
  <si>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</si>
  <si>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</si>
  <si>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</si>
  <si>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</si>
  <si>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</si>
  <si>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</si>
  <si>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</si>
  <si>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</si>
  <si>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</si>
  <si>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</si>
  <si>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</si>
  <si>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</si>
  <si>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</si>
  <si>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</si>
  <si>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</si>
  <si>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</si>
  <si>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</si>
  <si>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</si>
  <si>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</si>
  <si>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</si>
  <si>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</si>
  <si>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</si>
  <si>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</si>
  <si>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</si>
  <si>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</si>
  <si>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</si>
  <si>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</si>
  <si>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</si>
  <si>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</si>
  <si>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</si>
  <si>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</si>
  <si>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</si>
  <si>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</si>
  <si>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</si>
  <si>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</si>
  <si>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</si>
  <si>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</si>
  <si>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</si>
  <si>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</si>
  <si>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</si>
  <si>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</si>
  <si>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</si>
  <si>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</si>
  <si>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</si>
  <si>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</si>
  <si>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</si>
  <si>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</si>
  <si>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</si>
  <si>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</si>
  <si>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</si>
  <si>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</si>
  <si>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</si>
  <si>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</si>
  <si>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</si>
  <si>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</si>
  <si>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</si>
  <si>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</si>
  <si>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</si>
  <si>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</si>
  <si>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</si>
  <si>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</si>
  <si>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</si>
  <si>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</si>
  <si>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</si>
  <si>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</si>
  <si>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</si>
  <si>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</si>
  <si>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</si>
  <si>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</si>
  <si>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</si>
  <si>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</si>
  <si>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</si>
  <si>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</si>
  <si>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</si>
  <si>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</si>
  <si>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</si>
  <si>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</si>
  <si>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</si>
  <si>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</si>
  <si>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</si>
  <si>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</si>
  <si>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</si>
  <si>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</si>
  <si>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</si>
  <si>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</si>
  <si>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</si>
  <si>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</si>
  <si>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</si>
  <si>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</si>
  <si>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</si>
  <si>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</si>
  <si>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</si>
  <si>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</si>
  <si>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</si>
  <si>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</si>
  <si>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</si>
  <si>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</si>
  <si>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</si>
  <si>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</si>
  <si>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</si>
  <si>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</si>
  <si>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</si>
  <si>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</si>
  <si>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</si>
  <si>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</si>
  <si>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</si>
  <si>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</si>
  <si>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</si>
  <si>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</si>
  <si>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</si>
  <si>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</si>
  <si>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</si>
  <si>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</si>
  <si>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</si>
  <si>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</si>
  <si>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</si>
  <si>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</si>
  <si>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</si>
  <si>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</si>
  <si>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</si>
  <si>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</si>
  <si>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</si>
  <si>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</si>
  <si>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</si>
  <si>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</si>
  <si>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</si>
  <si>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</si>
  <si>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</si>
  <si>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</si>
  <si>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</si>
  <si>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</si>
  <si>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</si>
  <si>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</si>
  <si>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</si>
  <si>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</si>
  <si>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</si>
  <si>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</si>
  <si>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</si>
  <si>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</si>
  <si>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</si>
  <si>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</si>
  <si>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</si>
  <si>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</si>
  <si>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</si>
  <si>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</si>
  <si>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</si>
  <si>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</si>
  <si>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</si>
  <si>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</si>
  <si>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</si>
  <si>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</si>
  <si>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</si>
  <si>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</si>
  <si>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</si>
  <si>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</si>
  <si>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</si>
  <si>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</si>
  <si>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</si>
  <si>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</si>
  <si>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</si>
  <si>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</si>
  <si>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</si>
  <si>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</si>
  <si>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</si>
  <si>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</si>
  <si>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</si>
  <si>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</si>
  <si>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</si>
  <si>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</si>
  <si>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</si>
  <si>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</si>
  <si>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</si>
  <si>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</si>
  <si>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</si>
  <si>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</si>
  <si>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</si>
  <si>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</si>
  <si>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</si>
  <si>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</si>
  <si>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</si>
  <si>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</si>
  <si>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</si>
  <si>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</si>
  <si>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</si>
  <si>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</si>
  <si>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</si>
  <si>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</si>
  <si>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</si>
  <si>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</si>
  <si>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</si>
  <si>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</si>
  <si>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</si>
  <si>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</si>
  <si>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</si>
  <si>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</si>
  <si>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</si>
  <si>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</si>
  <si>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</si>
  <si>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</si>
  <si>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</si>
  <si>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</si>
  <si>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</si>
  <si>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</si>
  <si>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</si>
  <si>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</si>
  <si>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</si>
  <si>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</si>
  <si>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</si>
  <si>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</si>
  <si>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</si>
  <si>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</si>
  <si>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</si>
  <si>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</si>
  <si>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</si>
  <si>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</si>
  <si>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</si>
  <si>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</si>
  <si>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</si>
  <si>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</si>
  <si>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</si>
  <si>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</si>
  <si>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</si>
  <si>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</si>
  <si>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</si>
  <si>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</si>
  <si>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</si>
  <si>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</si>
  <si>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</si>
  <si>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</si>
  <si>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</si>
  <si>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</si>
  <si>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</si>
  <si>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</si>
  <si>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</si>
  <si>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</si>
  <si>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</si>
  <si>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</si>
  <si>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</si>
  <si>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</si>
  <si>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</si>
  <si>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</si>
  <si>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</si>
  <si>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</si>
  <si>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</si>
  <si>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</si>
  <si>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</si>
  <si>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</si>
  <si>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</si>
  <si>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</si>
  <si>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</si>
  <si>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</si>
  <si>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</si>
  <si>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</si>
  <si>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</si>
  <si>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</si>
  <si>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</si>
  <si>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</si>
  <si>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</si>
  <si>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</si>
  <si>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</si>
  <si>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</si>
  <si>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</si>
  <si>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</si>
  <si>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</si>
  <si>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</si>
  <si>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</si>
  <si>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</si>
  <si>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</si>
  <si>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</si>
  <si>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</si>
  <si>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</si>
  <si>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</si>
  <si>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</si>
  <si>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</si>
  <si>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</si>
  <si>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</si>
  <si>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</si>
  <si>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</si>
  <si>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</si>
  <si>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</si>
  <si>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</si>
  <si>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</si>
  <si>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</si>
  <si>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</si>
  <si>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</si>
  <si>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</si>
  <si>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</si>
  <si>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</si>
  <si>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</si>
  <si>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</si>
  <si>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</si>
  <si>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</si>
  <si>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</si>
  <si>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</si>
  <si>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</si>
  <si>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</si>
  <si>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</si>
  <si>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</si>
  <si>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</si>
  <si>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</si>
  <si>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</si>
  <si>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</si>
  <si>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</si>
  <si>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</si>
  <si>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</si>
  <si>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</si>
  <si>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</si>
  <si>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</si>
  <si>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</si>
  <si>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</si>
  <si>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</si>
  <si>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</si>
  <si>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</si>
  <si>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</si>
  <si>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</si>
  <si>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</si>
  <si>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</si>
  <si>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</si>
  <si>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</si>
  <si>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</si>
  <si>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</si>
  <si>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</si>
  <si>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</si>
  <si>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</si>
  <si>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</si>
  <si>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</si>
  <si>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</si>
  <si>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</si>
  <si>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</si>
  <si>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</si>
  <si>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</si>
  <si>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</si>
  <si>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</si>
  <si>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</si>
  <si>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</si>
  <si>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</si>
  <si>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</si>
  <si>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</si>
  <si>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</si>
  <si>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</si>
  <si>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</si>
  <si>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</si>
  <si>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</si>
  <si>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</si>
  <si>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</si>
  <si>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</si>
  <si>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</si>
  <si>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</si>
  <si>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</si>
  <si>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</si>
  <si>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</si>
  <si>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</si>
  <si>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</si>
  <si>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</si>
  <si>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</si>
  <si>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</si>
  <si>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</si>
  <si>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</si>
  <si>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</si>
  <si>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</si>
  <si>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</si>
  <si>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</si>
  <si>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</si>
  <si>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</si>
  <si>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</si>
  <si>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</si>
  <si>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</si>
  <si>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</si>
  <si>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</si>
  <si>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</si>
  <si>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</si>
  <si>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</si>
  <si>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</si>
  <si>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</si>
  <si>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</si>
  <si>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</si>
  <si>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</si>
  <si>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</si>
  <si>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</si>
  <si>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</si>
  <si>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</si>
  <si>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</si>
  <si>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</si>
  <si>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</si>
  <si>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</si>
  <si>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</si>
  <si>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</si>
  <si>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</si>
  <si>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</si>
  <si>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</si>
  <si>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</si>
  <si>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</si>
  <si>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</si>
  <si>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</si>
  <si>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</si>
  <si>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</si>
  <si>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</si>
  <si>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</si>
  <si>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</si>
  <si>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</si>
  <si>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</si>
  <si>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</si>
  <si>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</si>
  <si>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</si>
  <si>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</si>
  <si>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</si>
  <si>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</si>
  <si>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</si>
  <si>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</si>
  <si>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</si>
  <si>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</si>
  <si>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</si>
  <si>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</si>
  <si>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</si>
  <si>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</si>
  <si>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</si>
  <si>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</si>
  <si>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</si>
  <si>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</si>
  <si>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</si>
  <si>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</si>
  <si>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</si>
  <si>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</si>
  <si>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</si>
  <si>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</si>
  <si>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</si>
  <si>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</si>
  <si>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</si>
  <si>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</si>
  <si>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</si>
  <si>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</si>
  <si>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</si>
  <si>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</si>
  <si>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</si>
  <si>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</si>
  <si>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</si>
  <si>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</si>
  <si>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</si>
  <si>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</si>
  <si>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</si>
  <si>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</si>
  <si>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</si>
  <si>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</si>
  <si>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</si>
  <si>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</si>
  <si>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</si>
  <si>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</si>
  <si>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</si>
  <si>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</si>
  <si>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</si>
  <si>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</si>
  <si>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</si>
  <si>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</si>
  <si>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</si>
  <si>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</si>
  <si>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</si>
  <si>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</si>
  <si>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</si>
  <si>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</si>
  <si>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</si>
  <si>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</si>
  <si>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</si>
  <si>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</si>
  <si>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</si>
  <si>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</si>
  <si>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</si>
  <si>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</si>
  <si>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</si>
  <si>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</si>
  <si>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</si>
  <si>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</si>
  <si>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</si>
  <si>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</si>
  <si>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</si>
  <si>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</si>
  <si>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</si>
  <si>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</si>
  <si>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</si>
  <si>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</si>
  <si>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</si>
  <si>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</si>
  <si>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</si>
  <si>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</si>
  <si>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</si>
  <si>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</si>
  <si>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</si>
  <si>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</si>
  <si>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</si>
  <si>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</si>
  <si>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</si>
  <si>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</si>
  <si>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</si>
  <si>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</si>
  <si>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</si>
  <si>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</si>
  <si>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</si>
  <si>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</si>
  <si>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</si>
  <si>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</si>
  <si>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</si>
  <si>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</si>
  <si>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</si>
  <si>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</si>
  <si>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</si>
  <si>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</si>
  <si>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</si>
  <si>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</si>
  <si>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</si>
  <si>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</si>
  <si>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</si>
  <si>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</si>
  <si>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</si>
  <si>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</si>
  <si>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</si>
  <si>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</si>
  <si>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</si>
  <si>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</si>
  <si>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</si>
  <si>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</si>
  <si>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</si>
  <si>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</si>
  <si>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</si>
  <si>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</si>
  <si>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</si>
  <si>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</si>
  <si>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</si>
  <si>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</si>
  <si>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</si>
  <si>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</si>
  <si>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</si>
  <si>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</si>
  <si>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</si>
  <si>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</si>
  <si>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</si>
  <si>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</si>
  <si>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</si>
  <si>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</si>
  <si>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</si>
  <si>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</si>
  <si>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</si>
  <si>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</si>
  <si>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</si>
  <si>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</si>
  <si>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</si>
  <si>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</si>
  <si>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</si>
  <si>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</si>
  <si>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</si>
  <si>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</si>
  <si>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</si>
  <si>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</si>
  <si>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</si>
  <si>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</si>
  <si>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</si>
  <si>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</si>
  <si>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</si>
  <si>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</si>
  <si>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</si>
  <si>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</si>
  <si>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</si>
  <si>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</si>
  <si>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</si>
  <si>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</si>
  <si>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</si>
  <si>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</si>
  <si>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</si>
  <si>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</si>
  <si>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</si>
  <si>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</si>
  <si>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PCM-20251020-00000227</t>
  </si>
  <si>
    <t>Site have access issue in the night , main gate closed and no one available at building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</si>
  <si>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</si>
  <si>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</si>
  <si>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</si>
  <si>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</si>
  <si>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</si>
  <si>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</si>
  <si>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</si>
  <si>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</si>
  <si>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PCM-20251020-00000996</t>
  </si>
  <si>
    <t>Emergency</t>
  </si>
  <si>
    <t xml:space="preserve">EM team facing access issue as no access with car , site located in kodana camp </t>
  </si>
  <si>
    <t>PCM-20251020-00000957</t>
  </si>
  <si>
    <t xml:space="preserve">ETA 180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</si>
</sst>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5" totalsRowShown="0" headerRowDxfId="174" dataDxfId="173" headerRowBorderDxfId="171" tableBorderDxfId="172" totalsRowBorderDxfId="170">
  <autoFilter ref="A1:L9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5" totalsRowShown="0" headerRowDxfId="157" dataDxfId="156" headerRowBorderDxfId="154" tableBorderDxfId="155" totalsRowBorderDxfId="153">
  <autoFilter ref="A1:CJ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0" totalsRowShown="0" headerRowDxfId="48" dataDxfId="47" headerRowBorderDxfId="45" tableBorderDxfId="46" totalsRowBorderDxfId="44">
  <autoFilter ref="A1:L30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8" totalsRowShown="0" headerRowDxfId="31" dataDxfId="30" headerRowBorderDxfId="28" tableBorderDxfId="29">
  <autoFilter ref="A1:L5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2" totalsRowShown="0" headerRowDxfId="15" dataDxfId="14" headerRowBorderDxfId="12" tableBorderDxfId="13">
  <autoFilter ref="A1:L4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5"/>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5"/>
      <c r="N1" s="145"/>
      <c r="O1" s="145"/>
    </row>
    <row r="2" spans="1:15" s="67" customFormat="1" ht="70.5" customHeight="1">
      <c r="A2" s="65" t="s">
        <v>38963</v>
      </c>
      <c r="B2" s="62" t="str">
        <f>IFERROR(VLOOKUP(D2,DB!A:K,11,0),"")</f>
        <v>R1</v>
      </c>
      <c r="C2" s="62">
        <v>1</v>
      </c>
      <c r="D2" s="81" t="s">
        <v>17807</v>
      </c>
      <c r="E2" s="66" t="s">
        <v>38964</v>
      </c>
      <c r="F2" s="79">
        <v>45662.948425925926</v>
      </c>
      <c r="G2" s="69">
        <f ca="1">IFERROR(NOW()-F2,"")</f>
        <v>287.5385857638903</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1" t="s">
        <v>9735</v>
      </c>
      <c r="E3" s="137" t="s">
        <v>38964</v>
      </c>
      <c r="F3" s="150">
        <v>45943.443738425929</v>
      </c>
      <c r="G3" s="139">
        <f ca="1">IFERROR(NOW()-F3,"")</f>
        <v>7.0432732638873858</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36"/>
      <c r="E4" s="137"/>
      <c r="F4" s="138"/>
      <c r="G4" s="139">
        <f ca="1">IFERROR(NOW()-F4,"")</f>
        <v>45950.487011689816</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45950.487011689816</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45950.487011689816</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45950.487011689816</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45950.487011689816</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45950.487011689816</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45950.487011689816</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45950.487011689816</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45950.487011689816</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45950.487011689816</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45950.487011689816</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45950.487011689816</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45950.487011689816</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45950.487011689816</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45950.487011689816</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45950.487011689816</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45950.487011689816</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45950.487011689816</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45950.487011689816</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45950.487011689816</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45950.487011689816</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45950.487011689816</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45950.487011689816</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45950.487011689816</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45950.487011689816</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45950.487011689816</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45950.487011689816</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45950.487011689816</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45950.487011689816</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45950.487011689816</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45950.487011689816</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45950.487011689816</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45950.487011689816</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45950.487011689816</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45950.487011689816</v>
      </c>
      <c r="H38" s="138"/>
      <c r="I38" s="136" t="str">
        <f>IFERROR(VLOOKUP(D38,DB!A:F,6,0),"")</f>
        <v/>
      </c>
      <c r="J38" s="136" t="str">
        <f>IFERROR(VLOOKUP(D38,DB!A:G,7,0),"")</f>
        <v/>
      </c>
      <c r="K38" s="140"/>
      <c r="L38" s="141" t="str">
        <f>IFERROR(VLOOKUP(D38,DB!A:I,9,0),"")</f>
        <v/>
      </c>
    </row>
    <row r="39" spans="1:12" ht="15" customHeight="1">
      <c r="A39" s="152"/>
      <c r="B39" s="153" t="str">
        <f>IFERROR(VLOOKUP(D39,DB!A:K,11,0),"")</f>
        <v/>
      </c>
      <c r="C39" s="153"/>
      <c r="D39" s="153"/>
      <c r="E39" s="154"/>
      <c r="F39" s="155"/>
      <c r="G39" s="156">
        <f ca="1">IFERROR(NOW()-F39,"")</f>
        <v>45950.487011689816</v>
      </c>
      <c r="H39" s="155"/>
      <c r="I39" s="153" t="str">
        <f>IFERROR(VLOOKUP(D39,DB!A:F,6,0),"")</f>
        <v/>
      </c>
      <c r="J39" s="153" t="str">
        <f>IFERROR(VLOOKUP(D39,DB!A:G,7,0),"")</f>
        <v/>
      </c>
      <c r="K39" s="157"/>
      <c r="L39" s="158" t="str">
        <f>IFERROR(VLOOKUP(D39,DB!A:I,9,0),"")</f>
        <v/>
      </c>
    </row>
    <row r="40" spans="1:12" ht="15" customHeight="1">
      <c r="A40" s="135"/>
      <c r="B40" s="136" t="str">
        <f>IFERROR(VLOOKUP(D40,DB!A:K,11,0),"")</f>
        <v/>
      </c>
      <c r="C40" s="136"/>
      <c r="D40" s="136"/>
      <c r="E40" s="137"/>
      <c r="F40" s="138"/>
      <c r="G40" s="139">
        <f ca="1">IFERROR(NOW()-F40,"")</f>
        <v>45950.487011689816</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45950.487011689816</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45950.487011689816</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45950.487011689816</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45950.487011689816</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45950.487011689816</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45950.487011689816</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45950.487011689816</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45950.487011689816</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45950.487011689816</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45950.487011689816</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45950.487011689816</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45950.487011689816</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45950.487011689816</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45950.487011689816</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45950.487011689816</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45950.487011689816</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45950.487011689816</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45950.487011689816</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45950.487011689816</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45950.487011689816</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45950.487011689816</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45950.487011689816</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45950.487011689816</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45950.487011689816</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45950.487011689816</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45950.487011689816</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45950.487011689816</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45950.487011689816</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45950.487011689816</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45950.487011689816</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45950.487011689816</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45950.487011689816</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45950.487011689816</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45950.487011689816</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45950.487011689816</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45950.487011689816</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45950.487011689816</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45950.487011689816</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45950.487011689816</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45950.487011689816</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45950.487011689816</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45950.487011689816</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45950.487011689816</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45950.487011689816</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45950.487011689816</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45950.487011689816</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45950.487011689816</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45950.487011689816</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45950.487011689816</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45950.487011689816</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45950.487011689816</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45950.487011689816</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45950.487011689816</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45950.487011689816</v>
      </c>
      <c r="H94" s="138"/>
      <c r="I94" s="136" t="str">
        <f>IFERROR(VLOOKUP(D94,DB!A:F,6,0),"")</f>
        <v/>
      </c>
      <c r="J94" s="136" t="str">
        <f>IFERROR(VLOOKUP(D94,DB!A:G,7,0),"")</f>
        <v/>
      </c>
      <c r="K94" s="140"/>
      <c r="L94" s="141" t="str">
        <f>IFERROR(VLOOKUP(D94,DB!A:I,9,0),"")</f>
        <v/>
      </c>
    </row>
    <row r="95" spans="1:12" ht="15" customHeight="1">
      <c r="A95" s="152"/>
      <c r="B95" s="153" t="str">
        <f>IFERROR(VLOOKUP(D95,DB!A:K,11,0),"")</f>
        <v/>
      </c>
      <c r="C95" s="153"/>
      <c r="D95" s="153"/>
      <c r="E95" s="154"/>
      <c r="F95" s="155"/>
      <c r="G95" s="156">
        <f ca="1">IFERROR(NOW()-F95,"")</f>
        <v>45950.487011689816</v>
      </c>
      <c r="H95" s="155"/>
      <c r="I95" s="153" t="str">
        <f>IFERROR(VLOOKUP(D95,DB!A:F,6,0),"")</f>
        <v/>
      </c>
      <c r="J95" s="153" t="str">
        <f>IFERROR(VLOOKUP(D95,DB!A:G,7,0),"")</f>
        <v/>
      </c>
      <c r="K95" s="157"/>
      <c r="L95" s="158" t="str">
        <f>IFERROR(VLOOKUP(D95,DB!A:I,9,0),"")</f>
        <v/>
      </c>
    </row>
  </sheetData>
  <customSheetViews>
    <customSheetView guid="{F6042A99-DD27-4453-835D-0834D95730CC}" filter="1" showAutoFilter="1">
      <pageMargins left="0" right="0" top="0" bottom="0" header="0" footer="0"/>
      <autoFilter ref="B1:M1" xr:uid="{33A769B4-7BFA-4500-AD69-F29834C3F3FF}"/>
    </customSheetView>
  </customSheetViews>
  <dataValidations count="2">
    <dataValidation allowBlank="1" showInputMessage="1" showErrorMessage="1" sqref="E1" xr:uid="{5DBA255D-CDD9-49FB-AD3C-AF70AB4EE696}"/>
    <dataValidation type="list" allowBlank="1" showInputMessage="1" showErrorMessage="1" sqref="E2:E9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5"/>
  <sheetViews>
    <sheetView tabSelected="1" workbookViewId="0">
      <selection activeCell="D11" sqref="D11"/>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143.75992835648503</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125.48717372685496</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5.9912362268514698</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45950.487011689816</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45950.487011689816</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45950.487011689816</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45950.487011689816</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45950.487011689816</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45950.487011689816</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45950.487011689816</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45950.487011689816</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45950.487011689816</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45950.487011689816</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45950.487011689816</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45950.487011689816</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45950.487011689816</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45950.487011689816</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45950.487011689816</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45950.487011689816</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45950.487011689816</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45950.487011689816</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45950.487011689816</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45950.487011689816</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45950.487011689816</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45950.487011689816</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45950.487011689816</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45950.487011689816</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45950.487011689816</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45950.487011689816</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45950.487011689816</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45950.487011689816</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45950.487011689816</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45950.487011689816</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45950.487011689816</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45950.487011689816</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45950.487011689816</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45950.487011689816</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45950.487011689816</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45950.487011689816</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45950.487011689816</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45950.487011689816</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45950.487011689816</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45950.487011689816</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45950.487011689816</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45950.487011689816</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45950.487011689816</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45950.487011689816</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45950.487011689816</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45950.487011689816</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45950.487011689816</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45950.487011689816</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45950.487011689816</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45950.487011689816</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45950.487011689816</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45950.487011689816</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45950.487011689816</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45950.487011689816</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45950.487011689816</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45950.487011689816</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45950.487011689816</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45950.487011689816</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45950.487011689816</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45950.487011689816</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45950.487011689816</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45950.487011689816</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45950.487011689816</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45950.487011689816</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45950.487011689816</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45950.487011689816</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45950.487011689816</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45950.487011689816</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45950.487011689816</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45950.487011689816</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45950.487011689816</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45950.487011689816</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45950.487011689816</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45950.487011689816</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45950.487011689816</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45950.487011689816</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45950.487011689816</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45950.487011689816</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45950.487011689816</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45950.487011689816</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sheetData>
  <dataValidations count="2">
    <dataValidation allowBlank="1" showInputMessage="1" showErrorMessage="1" sqref="E1" xr:uid="{4D935161-CDD3-4592-B877-3FB59C99E142}"/>
    <dataValidation type="list" allowBlank="1" showInputMessage="1" showErrorMessage="1" sqref="E3:E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workbookViewId="0">
      <selection activeCell="A6" sqref="A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2" ca="1" si="0">IFERROR(NOW()-F2,"-")</f>
        <v>45950.487011689816</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45950.487011689816</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45950.487011689816</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45950.487011689816</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45950.487011689816</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45950.487011689816</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45950.487011689816</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45950.487011689816</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45950.487011689816</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45950.487011689816</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45950.487011689816</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45950.487011689816</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45950.487011689816</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45950.487011689816</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45950.487011689816</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45950.487011689816</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45950.487011689816</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45950.487011689816</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45950.487011689816</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45950.487011689816</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45950.487011689816</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45950.487011689816</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45950.487011689816</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45950.487011689816</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45950.487011689816</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45950.487011689816</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45950.487011689816</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45950.487011689816</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45950.487011689816</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45950.487011689816</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45950.487011689816</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45950.487011689816</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45950.487011689816</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45950.487011689816</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45950.487011689816</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45950.487011689816</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45950.487011689816</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45950.487011689816</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45950.487011689816</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45950.487011689816</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45950.487011689816</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45950.487011689816</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45950.487011689816</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45950.487011689816</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45950.487011689816</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45950.487011689816</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45950.487011689816</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45950.487011689816</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45950.487011689816</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45950.487011689816</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45950.487011689816</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45950.487011689816</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45950.487011689816</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45950.487011689816</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45950.487011689816</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45950.487011689816</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45950.487011689816</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45950.487011689816</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45950.487011689816</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45950.487011689816</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45950.487011689816</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45950.487011689816</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45950.487011689816</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45950.487011689816</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45950.487011689816</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45950.487011689816</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45950.487011689816</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45950.487011689816</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45950.487011689816</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45950.487011689816</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45950.487011689816</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45950.487011689816</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45950.487011689816</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45950.487011689816</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45950.487011689816</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45950.487011689816</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45950.487011689816</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45950.487011689816</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45950.487011689816</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45950.487011689816</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45950.487011689816</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45950.487011689816</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45950.487011689816</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45950.487011689816</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45950.487011689816</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45950.487011689816</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45950.487011689816</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45950.487011689816</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45950.487011689816</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45950.487011689816</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45950.487011689816</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45950.487011689816</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45950.487011689816</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45950.487011689816</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45950.487011689816</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45950.487011689816</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45950.487011689816</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45950.487011689816</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45950.487011689816</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45950.487011689816</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45950.487011689816</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45950.487011689816</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45950.487011689816</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45950.487011689816</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45950.487011689816</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45950.487011689816</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45950.487011689816</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45950.487011689816</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45950.487011689816</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45950.487011689816</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45950.487011689816</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45950.487011689816</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45950.487011689816</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45950.487011689816</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45950.487011689816</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45950.487011689816</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45950.487011689816</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45950.487011689816</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45950.487011689816</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45950.487011689816</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45950.487011689816</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45950.487011689816</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45950.487011689816</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45950.487011689816</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45950.487011689816</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45950.487011689816</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45950.487011689816</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45950.487011689816</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45950.487011689816</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45950.487011689816</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45950.487011689816</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45950.487011689816</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45950.487011689816</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45950.487011689816</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45950.487011689816</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45950.487011689816</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45950.487011689816</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45950.487011689816</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45950.487011689816</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45950.487011689816</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45950.487011689816</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45950.487011689816</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45950.487011689816</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45950.487011689816</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45950.487011689816</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45950.487011689816</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45950.487011689816</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45950.487011689816</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45950.487011689816</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45950.487011689816</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45950.487011689816</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45950.487011689816</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45950.487011689816</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45950.487011689816</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45950.487011689816</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45950.487011689816</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45950.487011689816</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45950.487011689816</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45950.487011689816</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45950.487011689816</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45950.487011689816</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45950.487011689816</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45950.487011689816</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45950.487011689816</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45950.487011689816</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45950.487011689816</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45950.487011689816</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45950.487011689816</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45950.487011689816</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45950.487011689816</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45950.487011689816</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45950.487011689816</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45950.487011689816</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45950.487011689816</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45950.487011689816</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45950.487011689816</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45950.487011689816</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45950.487011689816</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45950.487011689816</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45950.487011689816</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45950.487011689816</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45950.487011689816</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45950.487011689816</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45950.487011689816</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45950.487011689816</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45950.487011689816</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45950.487011689816</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45950.487011689816</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45950.487011689816</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45950.487011689816</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45950.487011689816</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45950.487011689816</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45950.487011689816</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45950.487011689816</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45950.487011689816</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45950.487011689816</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45950.487011689816</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45950.487011689816</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45950.487011689816</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45950.487011689816</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45950.487011689816</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45950.487011689816</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45950.487011689816</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45950.487011689816</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45950.487011689816</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45950.487011689816</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45950.487011689816</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45950.487011689816</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45950.487011689816</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45950.487011689816</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45950.487011689816</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45950.487011689816</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45950.487011689816</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45950.487011689816</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45950.487011689816</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45950.487011689816</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45950.487011689816</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45950.487011689816</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45950.487011689816</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45950.487011689816</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45950.487011689816</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45950.487011689816</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45950.487011689816</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45950.487011689816</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45950.487011689816</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45950.487011689816</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45950.487011689816</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45950.487011689816</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45950.487011689816</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45950.487011689816</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45950.487011689816</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45950.487011689816</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45950.487011689816</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45950.487011689816</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45950.487011689816</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45950.487011689816</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45950.487011689816</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45950.487011689816</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45950.487011689816</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45950.487011689816</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45950.487011689816</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45950.487011689816</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45950.487011689816</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45950.487011689816</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45950.487011689816</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45950.487011689816</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45950.487011689816</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45950.487011689816</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45950.487011689816</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45950.487011689816</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45950.487011689816</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45950.487011689816</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45950.487011689816</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45950.487011689816</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45950.487011689816</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45950.487011689816</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45950.487011689816</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45950.487011689816</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45950.487011689816</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45950.487011689816</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45950.487011689816</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45950.487011689816</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45950.487011689816</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45950.487011689816</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45950.487011689816</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45950.487011689816</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45950.487011689816</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45950.487011689816</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45950.487011689816</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45950.487011689816</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45950.487011689816</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45950.487011689816</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45950.487011689816</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45950.487011689816</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45950.487011689816</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45950.487011689816</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45950.487011689816</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45950.487011689816</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45950.487011689816</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45950.487011689816</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45950.487011689816</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45950.487011689816</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45950.487011689816</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45950.487011689816</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45950.487011689816</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45950.487011689816</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45950.487011689816</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45950.487011689816</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45950.487011689816</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45950.487011689816</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45950.487011689816</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45950.487011689816</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45950.487011689816</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45950.487011689816</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45950.487011689816</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45950.487011689816</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45950.487011689816</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45950.487011689816</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45950.487011689816</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45950.487011689816</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45950.487011689816</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45950.487011689816</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45950.487011689816</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45950.487011689816</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45950.487011689816</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45950.487011689816</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45950.487011689816</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45950.487011689816</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45950.487011689816</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45950.487011689816</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45950.487011689816</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45950.487011689816</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45950.487011689816</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45950.487011689816</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45950.487011689816</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45950.487011689816</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45950.487011689816</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45950.487011689816</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45950.487011689816</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45950.487011689816</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45950.487011689816</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45950.487011689816</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45950.487011689816</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45950.487011689816</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45950.487011689816</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45950.487011689816</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45950.487011689816</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45950.487011689816</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45950.487011689816</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45950.487011689816</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45950.487011689816</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45950.487011689816</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45950.487011689816</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45950.487011689816</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45950.487011689816</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45950.487011689816</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45950.487011689816</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45950.487011689816</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45950.487011689816</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45950.487011689816</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45950.487011689816</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45950.487011689816</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45950.487011689816</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45950.487011689816</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45950.487011689816</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45950.487011689816</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45950.487011689816</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45950.487011689816</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45950.487011689816</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45950.487011689816</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45950.487011689816</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45950.487011689816</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45950.487011689816</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45950.487011689816</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45950.487011689816</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45950.487011689816</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45950.487011689816</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45950.487011689816</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45950.487011689816</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45950.487011689816</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45950.487011689816</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45950.487011689816</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45950.487011689816</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45950.487011689816</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45950.487011689816</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45950.487011689816</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45950.487011689816</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45950.487011689816</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45950.487011689816</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45950.487011689816</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45950.487011689816</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45950.487011689816</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45950.487011689816</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45950.487011689816</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45950.487011689816</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45950.487011689816</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45950.487011689816</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45950.487011689816</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45950.487011689816</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45950.487011689816</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45950.487011689816</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45950.487011689816</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45950.487011689816</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45950.487011689816</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45950.487011689816</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45950.487011689816</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45950.487011689816</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45950.487011689816</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45950.487011689816</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45950.487011689816</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45950.487011689816</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45950.487011689816</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45950.487011689816</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45950.487011689816</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45950.487011689816</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45950.487011689816</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45950.487011689816</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45950.487011689816</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45950.487011689816</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45950.487011689816</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45950.487011689816</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45950.487011689816</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45950.487011689816</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45950.487011689816</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45950.487011689816</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45950.487011689816</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45950.487011689816</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45950.487011689816</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45950.487011689816</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45950.487011689816</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45950.487011689816</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45950.487011689816</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45950.487011689816</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45950.487011689816</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45950.487011689816</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45950.487011689816</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45950.487011689816</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45950.487011689816</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45950.487011689816</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45950.487011689816</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45950.487011689816</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45950.487011689816</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45950.487011689816</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45950.487011689816</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45950.487011689816</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45950.487011689816</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45950.487011689816</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45950.487011689816</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45950.487011689816</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45950.487011689816</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45950.487011689816</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45950.487011689816</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45950.487011689816</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45950.487011689816</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45950.487011689816</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45950.487011689816</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45950.487011689816</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45950.487011689816</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45950.487011689816</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45950.487011689816</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45950.487011689816</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45950.487011689816</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45950.487011689816</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45950.487011689816</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45950.487011689816</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45950.487011689816</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45950.487011689816</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45950.487011689816</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45950.487011689816</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45950.487011689816</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45950.487011689816</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45950.487011689816</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45950.487011689816</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45950.487011689816</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45950.487011689816</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45950.487011689816</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45950.487011689816</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45950.487011689816</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45950.487011689816</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45950.487011689816</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45950.487011689816</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45950.487011689816</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45950.487011689816</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45950.487011689816</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45950.487011689816</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45950.487011689816</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45950.487011689816</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45950.487011689816</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45950.487011689816</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45950.487011689816</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45950.487011689816</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45950.487011689816</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45950.487011689816</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45950.487011689816</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45950.487011689816</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45950.487011689816</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45950.487011689816</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45950.487011689816</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45950.487011689816</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45950.487011689816</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45950.487011689816</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45950.487011689816</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45950.487011689816</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45950.487011689816</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45950.487011689816</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45950.487011689816</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45950.487011689816</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45950.487011689816</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45950.487011689816</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45950.487011689816</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45950.487011689816</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45950.487011689816</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45950.487011689816</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45950.487011689816</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45950.487011689816</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45950.487011689816</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45950.487011689816</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45950.487011689816</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45950.487011689816</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45950.487011689816</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45950.487011689816</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45950.487011689816</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45950.487011689816</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45950.487011689816</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45950.487011689816</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45950.487011689816</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45950.487011689816</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45950.487011689816</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45950.487011689816</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45950.487011689816</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45950.487011689816</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45950.487011689816</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45950.487011689816</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45950.487011689816</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45950.487011689816</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45950.487011689816</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45950.487011689816</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45950.487011689816</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45950.487011689816</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45950.487011689816</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45950.487011689816</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45950.487011689816</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45950.487011689816</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45950.487011689816</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45950.487011689816</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45950.487011689816</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45950.487011689816</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45950.487011689816</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45950.487011689816</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45950.487011689816</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45950.487011689816</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45950.487011689816</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45950.487011689816</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45950.487011689816</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45950.487011689816</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45950.487011689816</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45950.487011689816</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45950.487011689816</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45950.487011689816</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45950.487011689816</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45950.487011689816</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45950.487011689816</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45950.487011689816</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45950.487011689816</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45950.487011689816</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45950.487011689816</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45950.487011689816</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45950.487011689816</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45950.487011689816</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45950.487011689816</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45950.487011689816</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45950.487011689816</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45950.487011689816</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45950.487011689816</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45950.487011689816</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45950.487011689816</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45950.487011689816</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45950.487011689816</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45950.487011689816</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45950.487011689816</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45950.487011689816</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45950.487011689816</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45950.487011689816</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45950.487011689816</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45950.487011689816</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45950.487011689816</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45950.487011689816</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45950.487011689816</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45950.487011689816</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45950.487011689816</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45950.487011689816</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45950.487011689816</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45950.487011689816</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45950.487011689816</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45950.487011689816</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45950.487011689816</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45950.487011689816</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45950.487011689816</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45950.487011689816</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45950.487011689816</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45950.487011689816</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45950.487011689816</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45950.487011689816</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45950.487011689816</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45950.487011689816</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45950.487011689816</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45950.487011689816</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45950.487011689816</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45950.487011689816</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45950.487011689816</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45950.487011689816</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45950.487011689816</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45950.487011689816</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45950.487011689816</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45950.487011689816</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45950.487011689816</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45950.487011689816</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45950.487011689816</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45950.487011689816</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45950.487011689816</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45950.487011689816</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45950.487011689816</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45950.487011689816</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45950.487011689816</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45950.487011689816</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45950.487011689816</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45950.487011689816</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45950.487011689816</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45950.487011689816</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45950.487011689816</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45950.487011689816</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45950.487011689816</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45950.487011689816</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45950.487011689816</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45950.487011689816</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45950.487011689816</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45950.487011689816</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45950.487011689816</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45950.487011689816</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45950.487011689816</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45950.487011689816</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45950.487011689816</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45950.487011689816</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45950.487011689816</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45950.487011689816</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45950.487011689816</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45950.487011689816</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45950.487011689816</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45950.487011689816</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45950.487011689816</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45950.487011689816</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45950.487011689816</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45950.487011689816</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45950.487011689816</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45950.487011689816</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45950.487011689816</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45950.487011689816</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45950.487011689816</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45950.487011689816</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45950.487011689816</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45950.487011689816</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45950.487011689816</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45950.487011689816</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45950.487011689816</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45950.487011689816</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45950.487011689816</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45950.487011689816</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45950.487011689816</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45950.487011689816</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45950.487011689816</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45950.487011689816</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45950.487011689816</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45950.487011689816</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45950.487011689816</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45950.487011689816</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45950.487011689816</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45950.487011689816</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45950.487011689816</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45950.487011689816</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45950.487011689816</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45950.487011689816</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45950.487011689816</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45950.487011689816</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45950.487011689816</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45950.487011689816</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45950.487011689816</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45950.487011689816</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45950.487011689816</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45950.487011689816</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45950.487011689816</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45950.487011689816</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45950.487011689816</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45950.487011689816</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45950.487011689816</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45950.487011689816</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45950.487011689816</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45950.487011689816</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45950.487011689816</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45950.487011689816</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45950.487011689816</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45950.487011689816</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45950.487011689816</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45950.487011689816</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45950.487011689816</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45950.487011689816</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45950.487011689816</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45950.487011689816</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45950.487011689816</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45950.487011689816</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45950.487011689816</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45950.487011689816</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45950.487011689816</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45950.487011689816</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45950.487011689816</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45950.487011689816</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45950.487011689816</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45950.487011689816</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45950.487011689816</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45950.487011689816</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45950.487011689816</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45950.487011689816</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45950.487011689816</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45950.487011689816</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45950.487011689816</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45950.487011689816</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45950.487011689816</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45950.487011689816</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45950.487011689816</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45950.487011689816</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45950.487011689816</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45950.487011689816</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45950.487011689816</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45950.487011689816</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45950.487011689816</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45950.487011689816</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45950.487011689816</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45950.487011689816</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45950.487011689816</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45950.487011689816</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45950.487011689816</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45950.487011689816</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45950.487011689816</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45950.487011689816</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45950.487011689816</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45950.487011689816</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45950.487011689816</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45950.487011689816</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45950.487011689816</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45950.487011689816</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45950.487011689816</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45950.487011689816</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45950.487011689816</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45950.487011689816</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45950.487011689816</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45950.487011689816</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45950.487011689816</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45950.487011689816</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45950.487011689816</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45950.487011689816</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45950.487011689816</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45950.487011689816</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45950.487011689816</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45950.487011689816</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45950.487011689816</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45950.487011689816</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45950.487011689816</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45950.487011689816</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45950.487011689816</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45950.487011689816</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45950.487011689816</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45950.487011689816</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45950.487011689816</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45950.487011689816</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45950.487011689816</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45950.487011689816</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45950.487011689816</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45950.487011689816</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45950.487011689816</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45950.487011689816</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45950.487011689816</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45950.487011689816</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45950.487011689816</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45950.487011689816</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45950.487011689816</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45950.487011689816</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45950.487011689816</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45950.487011689816</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45950.487011689816</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45950.487011689816</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45950.487011689816</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45950.487011689816</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45950.487011689816</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45950.487011689816</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45950.487011689816</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45950.487011689816</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45950.487011689816</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45950.487011689816</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45950.487011689816</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45950.487011689816</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45950.487011689816</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45950.487011689816</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45950.487011689816</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45950.487011689816</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45950.487011689816</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45950.487011689816</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45950.487011689816</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45950.487011689816</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45950.487011689816</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45950.487011689816</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45950.487011689816</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45950.487011689816</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45950.487011689816</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45950.487011689816</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45950.487011689816</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45950.487011689816</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45950.487011689816</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45950.487011689816</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45950.487011689816</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45950.487011689816</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45950.487011689816</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45950.487011689816</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45950.487011689816</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45950.487011689816</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45950.487011689816</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45950.487011689816</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45950.487011689816</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45950.487011689816</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45950.487011689816</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45950.487011689816</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45950.487011689816</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45950.487011689816</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45950.487011689816</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45950.487011689816</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45950.487011689816</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45950.487011689816</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45950.487011689816</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45950.487011689816</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45950.487011689816</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45950.487011689816</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45950.487011689816</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45950.487011689816</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45950.487011689816</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45950.487011689816</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45950.487011689816</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45950.487011689816</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45950.487011689816</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45950.487011689816</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45950.487011689816</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45950.487011689816</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45950.487011689816</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45950.487011689816</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45950.487011689816</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45950.487011689816</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45950.487011689816</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45950.487011689816</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45950.487011689816</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45950.487011689816</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45950.487011689816</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45950.487011689816</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45950.487011689816</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45950.487011689816</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45950.487011689816</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45950.487011689816</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45950.487011689816</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45950.487011689816</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45950.487011689816</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45950.487011689816</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45950.487011689816</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45950.487011689816</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45950.487011689816</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45950.487011689816</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45950.487011689816</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45950.487011689816</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45950.487011689816</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45950.487011689816</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45950.487011689816</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45950.487011689816</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45950.487011689816</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45950.487011689816</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45950.487011689816</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45950.487011689816</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45950.487011689816</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45950.487011689816</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45950.487011689816</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45950.487011689816</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45950.487011689816</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45950.487011689816</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45950.487011689816</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45950.487011689816</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45950.487011689816</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45950.487011689816</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45950.487011689816</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45950.487011689816</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45950.487011689816</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45950.487011689816</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45950.487011689816</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45950.487011689816</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45950.487011689816</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45950.487011689816</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45950.487011689816</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45950.487011689816</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45950.487011689816</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45950.487011689816</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45950.487011689816</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45950.487011689816</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45950.487011689816</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45950.487011689816</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45950.487011689816</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45950.487011689816</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45950.487011689816</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45950.487011689816</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45950.487011689816</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45950.487011689816</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45950.487011689816</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45950.487011689816</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45950.487011689816</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45950.487011689816</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45950.487011689816</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45950.487011689816</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45950.487011689816</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45950.487011689816</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45950.487011689816</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45950.487011689816</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45950.487011689816</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45950.487011689816</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45950.487011689816</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45950.487011689816</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45950.487011689816</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45950.487011689816</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45950.487011689816</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45950.487011689816</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45950.487011689816</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45950.487011689816</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45950.487011689816</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45950.487011689816</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45950.487011689816</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45950.487011689816</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45950.487011689816</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45950.487011689816</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45950.487011689816</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45950.487011689816</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45950.487011689816</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45950.487011689816</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45950.487011689816</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45950.487011689816</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45950.487011689816</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45950.487011689816</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45950.487011689816</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45950.487011689816</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45950.487011689816</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45950.487011689816</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45950.487011689816</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45950.487011689816</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45950.487011689816</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45950.487011689816</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45950.487011689816</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45950.487011689816</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45950.487011689816</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45950.487011689816</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45950.487011689816</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45950.487011689816</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45950.487011689816</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45950.487011689816</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45950.487011689816</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45950.487011689816</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45950.487011689816</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45950.487011689816</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45950.487011689816</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45950.487011689816</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45950.487011689816</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45950.487011689816</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45950.487011689816</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45950.487011689816</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45950.487011689816</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45950.487011689816</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45950.487011689816</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45950.487011689816</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45950.487011689816</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45950.487011689816</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45950.487011689816</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45950.487011689816</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45950.487011689816</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45950.487011689816</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45950.487011689816</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45950.487011689816</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45950.487011689816</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45950.487011689816</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45950.487011689816</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45950.487011689816</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45950.487011689816</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45950.487011689816</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45950.487011689816</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45950.487011689816</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45950.487011689816</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45950.487011689816</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45950.487011689816</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45950.487011689816</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45950.487011689816</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45950.487011689816</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45950.487011689816</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45950.487011689816</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45950.487011689816</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45950.487011689816</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45950.487011689816</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45950.487011689816</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45950.487011689816</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45950.487011689816</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45950.487011689816</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45950.487011689816</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45950.487011689816</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45950.487011689816</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45950.487011689816</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45950.487011689816</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45950.487011689816</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45950.487011689816</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45950.487011689816</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45950.487011689816</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45950.487011689816</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45950.487011689816</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45950.487011689816</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45950.487011689816</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45950.487011689816</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45950.487011689816</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45950.487011689816</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45950.487011689816</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45950.487011689816</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45950.487011689816</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45950.487011689816</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45950.487011689816</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45950.487011689816</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45950.487011689816</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45950.487011689816</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45950.487011689816</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45950.487011689816</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45950.487011689816</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45950.487011689816</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45950.487011689816</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45950.487011689816</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45950.487011689816</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45950.487011689816</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45950.487011689816</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45950.487011689816</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45950.487011689816</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45950.487011689816</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45950.487011689816</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45950.487011689816</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45950.487011689816</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45950.487011689816</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45950.487011689816</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45950.487011689816</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45950.487011689816</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45950.487011689816</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45950.487011689816</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45950.487011689816</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45950.487011689816</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45950.487011689816</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45950.487011689816</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45950.487011689816</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45950.487011689816</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45950.487011689816</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45950.487011689816</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45950.487011689816</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45950.487011689816</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45950.487011689816</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45950.487011689816</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45950.487011689816</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45950.487011689816</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45950.487011689816</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45950.487011689816</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45950.487011689816</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45950.487011689816</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45950.487011689816</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45950.487011689816</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45950.487011689816</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45950.487011689816</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45950.487011689816</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45950.487011689816</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45950.487011689816</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45950.487011689816</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45950.487011689816</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45950.487011689816</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45950.487011689816</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45950.487011689816</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45950.487011689816</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45950.487011689816</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45950.487011689816</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45950.487011689816</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45950.487011689816</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45950.487011689816</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45950.487011689816</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45950.487011689816</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45950.487011689816</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45950.487011689816</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45950.487011689816</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45950.487011689816</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45950.487011689816</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45950.487011689816</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45950.487011689816</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45950.487011689816</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45950.487011689816</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45950.487011689816</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45950.487011689816</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45950.487011689816</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45950.487011689816</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45950.487011689816</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45950.487011689816</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45950.487011689816</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45950.487011689816</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45950.487011689816</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45950.487011689816</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45950.487011689816</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45950.487011689816</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45950.487011689816</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45950.487011689816</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45950.487011689816</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45950.487011689816</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45950.487011689816</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45950.487011689816</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45950.487011689816</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45950.487011689816</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45950.487011689816</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45950.487011689816</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45950.487011689816</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45950.487011689816</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45950.487011689816</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45950.487011689816</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45950.487011689816</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45950.487011689816</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45950.487011689816</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45950.487011689816</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45950.487011689816</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45950.487011689816</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45950.487011689816</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45950.487011689816</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45950.487011689816</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45950.487011689816</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45950.487011689816</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45950.487011689816</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45950.487011689816</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45950.487011689816</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45950.487011689816</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45950.487011689816</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45950.487011689816</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45950.487011689816</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45950.487011689816</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45950.487011689816</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45950.487011689816</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45950.487011689816</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45950.487011689816</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45950.487011689816</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45950.487011689816</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45950.487011689816</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45950.487011689816</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45950.487011689816</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45950.487011689816</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45950.487011689816</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45950.487011689816</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45950.487011689816</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45950.487011689816</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45950.487011689816</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45950.487011689816</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45950.487011689816</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45950.487011689816</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45950.487011689816</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0"/>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39054</v>
      </c>
      <c r="B2" s="98" t="str">
        <f>IFERROR(VLOOKUP(D2,DB!A:K,11,0),"")</f>
        <v>R4</v>
      </c>
      <c r="C2" s="99">
        <v>1</v>
      </c>
      <c r="D2" s="95" t="s">
        <v>35082</v>
      </c>
      <c r="E2" s="100" t="s">
        <v>38964</v>
      </c>
      <c r="F2" s="101">
        <v>45703.480717592596</v>
      </c>
      <c r="G2" s="102">
        <f ca="1">IFERROR(NOW()-F2,"")</f>
        <v>247.00629409722023</v>
      </c>
      <c r="H2" s="101">
        <v>45703.474768518521</v>
      </c>
      <c r="I2" s="98" t="str">
        <f>IFERROR(VLOOKUP(D2,DB!A:F,6,0),"")</f>
        <v>SCECO</v>
      </c>
      <c r="J2" s="98" t="str">
        <f>IFERROR(VLOOKUP(D2,DB!A:G,7,0),"")</f>
        <v>Dead</v>
      </c>
      <c r="K2" s="103" t="s">
        <v>39055</v>
      </c>
      <c r="L2" s="95" t="str">
        <f>IFERROR(VLOOKUP(D2,DB!A:I,9,0),"")</f>
        <v>Latis</v>
      </c>
    </row>
    <row r="3" spans="1:16" ht="15" customHeight="1">
      <c r="A3" s="121" t="s">
        <v>39056</v>
      </c>
      <c r="B3" s="121" t="str">
        <f>IFERROR(VLOOKUP(D3,DB!A:K,11,0),"")</f>
        <v>R4</v>
      </c>
      <c r="C3" s="122">
        <v>2</v>
      </c>
      <c r="D3" s="123" t="s">
        <v>23873</v>
      </c>
      <c r="E3" s="100" t="s">
        <v>38964</v>
      </c>
      <c r="F3" s="125">
        <v>45950.11383101852</v>
      </c>
      <c r="G3" s="126">
        <f ca="1">IFERROR(NOW()-F3,"")</f>
        <v>0.37318067129672272</v>
      </c>
      <c r="H3" s="125">
        <v>45950.102280092593</v>
      </c>
      <c r="I3" s="121" t="str">
        <f>IFERROR(VLOOKUP(D3,DB!A:F,6,0),"")</f>
        <v>SCECO</v>
      </c>
      <c r="J3" s="121" t="str">
        <f>IFERROR(VLOOKUP(D3,DB!A:G,7,0),"")</f>
        <v>Dead+Vandalized</v>
      </c>
      <c r="K3" s="127" t="s">
        <v>39057</v>
      </c>
      <c r="L3" s="123" t="str">
        <f>IFERROR(VLOOKUP(D3,DB!A:I,9,0),"")</f>
        <v>Latis</v>
      </c>
    </row>
    <row r="4" spans="1:16" ht="15" customHeight="1">
      <c r="A4" s="121"/>
      <c r="B4" s="121" t="str">
        <f>IFERROR(VLOOKUP(D4,DB!A:K,11,0),"")</f>
        <v/>
      </c>
      <c r="C4" s="122"/>
      <c r="D4" s="123"/>
      <c r="E4" s="100"/>
      <c r="F4" s="125"/>
      <c r="G4" s="126">
        <f ca="1">IFERROR(NOW()-F4,"")</f>
        <v>45950.487011689816</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45950.487011689816</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45950.487011689816</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45950.487011689816</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45950.487011689816</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45950.487011689816</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45950.487011689816</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45950.487011689816</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24"/>
      <c r="F12" s="125"/>
      <c r="G12" s="126">
        <f ca="1">IFERROR(NOW()-F12,"")</f>
        <v>45950.487011689816</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45950.487011689816</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45950.487011689816</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45950.487011689816</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45950.487011689816</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45950.487011689816</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45950.487011689816</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45950.487011689816</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45950.487011689816</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45950.487011689816</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45950.487011689816</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45950.487011689816</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45950.487011689816</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45950.487011689816</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45950.487011689816</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45950.487011689816</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45950.487011689816</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45950.487011689816</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45950.487011689816</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45950.487011689816</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45950.487011689816</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45950.487011689816</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45950.487011689816</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45950.487011689816</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45950.487011689816</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45950.487011689816</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45950.487011689816</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45950.487011689816</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45950.487011689816</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45950.487011689816</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45950.487011689816</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45950.487011689816</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45950.487011689816</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45950.487011689816</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45950.487011689816</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45950.487011689816</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45950.487011689816</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45950.487011689816</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45950.487011689816</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45950.487011689816</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45950.487011689816</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45950.487011689816</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45950.487011689816</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45950.487011689816</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45950.487011689816</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45950.487011689816</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45950.487011689816</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45950.487011689816</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45950.487011689816</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45950.487011689816</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45950.487011689816</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45950.487011689816</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45950.487011689816</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45950.487011689816</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45950.487011689816</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45950.487011689816</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45950.487011689816</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45950.487011689816</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45950.487011689816</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45950.487011689816</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45950.487011689816</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45950.487011689816</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45950.487011689816</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45950.487011689816</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45950.487011689816</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45950.487011689816</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45950.487011689816</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45950.487011689816</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45950.487011689816</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45950.487011689816</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45950.487011689816</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45950.487011689816</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45950.487011689816</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45950.487011689816</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45950.487011689816</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45950.487011689816</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45950.487011689816</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45950.487011689816</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45950.487011689816</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45950.487011689816</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45950.487011689816</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45950.487011689816</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45950.487011689816</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45950.487011689816</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45950.487011689816</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45950.487011689816</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45950.487011689816</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45950.487011689816</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45950.487011689816</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45950.487011689816</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45950.487011689816</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45950.487011689816</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45950.487011689816</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45950.487011689816</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45950.487011689816</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45950.487011689816</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45950.487011689816</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45950.487011689816</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45950.487011689816</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45950.487011689816</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45950.487011689816</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45950.487011689816</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45950.487011689816</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45950.487011689816</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45950.487011689816</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45950.487011689816</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45950.487011689816</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45950.487011689816</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45950.487011689816</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45950.487011689816</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45950.487011689816</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45950.487011689816</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45950.487011689816</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45950.487011689816</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45950.487011689816</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45950.487011689816</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45950.487011689816</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45950.487011689816</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45950.487011689816</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45950.487011689816</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45950.487011689816</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45950.487011689816</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45950.487011689816</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45950.487011689816</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45950.487011689816</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45950.487011689816</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45950.487011689816</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45950.487011689816</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45950.487011689816</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45950.487011689816</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45950.487011689816</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45950.487011689816</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45950.487011689816</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45950.487011689816</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45950.487011689816</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45950.487011689816</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45950.487011689816</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45950.487011689816</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45950.487011689816</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45950.487011689816</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45950.487011689816</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45950.487011689816</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45950.487011689816</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45950.487011689816</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45950.487011689816</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45950.487011689816</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45950.487011689816</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45950.487011689816</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45950.487011689816</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45950.487011689816</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45950.487011689816</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45950.487011689816</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45950.487011689816</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45950.487011689816</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45950.487011689816</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45950.487011689816</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45950.487011689816</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45950.487011689816</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45950.487011689816</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45950.487011689816</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45950.487011689816</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45950.487011689816</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45950.487011689816</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45950.487011689816</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45950.487011689816</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45950.487011689816</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45950.487011689816</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45950.487011689816</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45950.487011689816</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45950.487011689816</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45950.487011689816</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45950.487011689816</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45950.487011689816</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45950.487011689816</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45950.487011689816</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45950.487011689816</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45950.487011689816</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45950.487011689816</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45950.487011689816</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45950.487011689816</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45950.487011689816</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45950.487011689816</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45950.487011689816</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45950.487011689816</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45950.487011689816</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45950.487011689816</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45950.487011689816</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45950.487011689816</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45950.487011689816</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45950.487011689816</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45950.487011689816</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45950.487011689816</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45950.487011689816</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45950.487011689816</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45950.487011689816</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45950.487011689816</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45950.487011689816</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45950.487011689816</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45950.487011689816</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45950.487011689816</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45950.487011689816</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45950.487011689816</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45950.487011689816</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45950.487011689816</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45950.487011689816</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45950.487011689816</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45950.487011689816</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45950.487011689816</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45950.487011689816</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45950.487011689816</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45950.487011689816</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45950.487011689816</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45950.487011689816</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45950.487011689816</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45950.487011689816</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45950.487011689816</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45950.487011689816</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45950.487011689816</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45950.487011689816</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45950.487011689816</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45950.487011689816</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45950.487011689816</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45950.487011689816</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45950.487011689816</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45950.487011689816</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45950.487011689816</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45950.487011689816</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45950.487011689816</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45950.487011689816</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45950.487011689816</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45950.487011689816</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45950.487011689816</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45950.487011689816</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45950.487011689816</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45950.487011689816</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45950.487011689816</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45950.487011689816</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45950.487011689816</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45950.487011689816</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45950.487011689816</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45950.487011689816</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45950.487011689816</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45950.487011689816</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45950.487011689816</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45950.487011689816</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45950.487011689816</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45950.487011689816</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45950.487011689816</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45950.487011689816</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45950.487011689816</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45950.487011689816</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45950.487011689816</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45950.487011689816</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45950.487011689816</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45950.487011689816</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45950.487011689816</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45950.487011689816</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45950.487011689816</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45950.487011689816</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45950.487011689816</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45950.487011689816</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45950.487011689816</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45950.487011689816</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45950.487011689816</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45950.487011689816</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45950.487011689816</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45950.487011689816</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45950.487011689816</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45950.487011689816</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45950.487011689816</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45950.487011689816</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45950.487011689816</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45950.487011689816</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45950.487011689816</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45950.487011689816</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45950.487011689816</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45950.487011689816</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45950.487011689816</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45950.487011689816</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45950.487011689816</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45950.487011689816</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45950.487011689816</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45950.487011689816</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45950.487011689816</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45950.487011689816</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45950.487011689816</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45950.487011689816</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45950.487011689816</v>
      </c>
      <c r="H299" s="125"/>
      <c r="I299" s="121" t="str">
        <f>IFERROR(VLOOKUP(D299,DB!A:F,6,0),"")</f>
        <v/>
      </c>
      <c r="J299" s="121" t="str">
        <f>IFERROR(VLOOKUP(D299,DB!A:G,7,0),"")</f>
        <v/>
      </c>
      <c r="K299" s="127"/>
      <c r="L299" s="123" t="str">
        <f>IFERROR(VLOOKUP(D299,DB!A:I,9,0),"")</f>
        <v/>
      </c>
    </row>
    <row r="300" spans="1:12" ht="15" customHeight="1">
      <c r="A300" s="128"/>
      <c r="B300" s="128" t="str">
        <f>IFERROR(VLOOKUP(D300,DB!A:K,11,0),"")</f>
        <v/>
      </c>
      <c r="C300" s="129"/>
      <c r="D300" s="130"/>
      <c r="E300" s="131"/>
      <c r="F300" s="132"/>
      <c r="G300" s="133">
        <f ca="1">IFERROR(NOW()-F300,"")</f>
        <v>45950.487011689816</v>
      </c>
      <c r="H300" s="132"/>
      <c r="I300" s="128" t="str">
        <f>IFERROR(VLOOKUP(D300,DB!A:F,6,0),"")</f>
        <v/>
      </c>
      <c r="J300" s="128" t="str">
        <f>IFERROR(VLOOKUP(D300,DB!A:G,7,0),"")</f>
        <v/>
      </c>
      <c r="K300" s="134"/>
      <c r="L300" s="130" t="str">
        <f>IFERROR(VLOOKUP(D300,DB!A:I,9,0),"")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2"/>
  <sheetViews>
    <sheetView workbookViewId="0">
      <selection activeCell="K13" sqref="K13"/>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6"/>
    </row>
    <row r="2" spans="1:13" ht="15">
      <c r="A2" s="37" t="s">
        <v>39058</v>
      </c>
      <c r="B2" s="37" t="str">
        <f>IFERROR(VLOOKUP(D2,DB!A:K,11,0),"")</f>
        <v>R5</v>
      </c>
      <c r="C2" s="37">
        <v>3</v>
      </c>
      <c r="D2" s="120" t="s">
        <v>36000</v>
      </c>
      <c r="E2" s="37" t="s">
        <v>38964</v>
      </c>
      <c r="F2" s="38">
        <v>45891.832060185188</v>
      </c>
      <c r="G2" s="146">
        <f ca="1">IFERROR(NOW()-F2,"")</f>
        <v>58.654951504628116</v>
      </c>
      <c r="H2" s="38">
        <v>45891.790393518517</v>
      </c>
      <c r="I2" s="37" t="str">
        <f>IFERROR(VLOOKUP(D2,DB!A:F,6,0),"")</f>
        <v>Generator-SG</v>
      </c>
      <c r="J2" s="37" t="str">
        <f>IFERROR(VLOOKUP(D2,DB!A:G,7,0),"")</f>
        <v>Vandalized</v>
      </c>
      <c r="K2" s="37" t="s">
        <v>39059</v>
      </c>
      <c r="L2" s="37" t="str">
        <f>IFERROR(VLOOKUP(D2,DB!A:I,9,0),"")</f>
        <v>Latis</v>
      </c>
      <c r="M2" s="119"/>
    </row>
    <row r="3" spans="1:13" ht="30.75">
      <c r="A3" s="37" t="s">
        <v>39060</v>
      </c>
      <c r="B3" s="37" t="str">
        <f>IFERROR(VLOOKUP(D3,DB!A:K,11,0),"")</f>
        <v>R5</v>
      </c>
      <c r="C3" s="37">
        <v>1</v>
      </c>
      <c r="D3" s="37" t="s">
        <v>31295</v>
      </c>
      <c r="E3" s="37" t="s">
        <v>39045</v>
      </c>
      <c r="F3" s="38">
        <v>45926.188877314817</v>
      </c>
      <c r="G3" s="146">
        <f t="shared" ref="G3" ca="1" si="0">IFERROR(NOW()-F3,"")</f>
        <v>24.29813437499979</v>
      </c>
      <c r="H3" s="38">
        <v>45926.158159722225</v>
      </c>
      <c r="I3" s="37" t="str">
        <f>IFERROR(VLOOKUP(D3,DB!A:F,6,0),"")</f>
        <v>SCECO</v>
      </c>
      <c r="J3" s="37" t="str">
        <f>IFERROR(VLOOKUP(D3,DB!A:G,7,0),"")</f>
        <v>Good</v>
      </c>
      <c r="K3" s="37" t="s">
        <v>39061</v>
      </c>
      <c r="L3" s="37" t="str">
        <f>IFERROR(VLOOKUP(D3,DB!A:I,9,0),"")</f>
        <v>Latis</v>
      </c>
      <c r="M3" s="119"/>
    </row>
    <row r="4" spans="1:13" ht="30.75">
      <c r="A4" s="37" t="s">
        <v>39062</v>
      </c>
      <c r="B4" s="37" t="str">
        <f>IFERROR(VLOOKUP(D4,DB!A:K,11,0),"")</f>
        <v>R5</v>
      </c>
      <c r="C4" s="37">
        <v>2</v>
      </c>
      <c r="D4" s="37" t="s">
        <v>31159</v>
      </c>
      <c r="E4" s="37" t="s">
        <v>38964</v>
      </c>
      <c r="F4" s="38">
        <v>45944.771574074075</v>
      </c>
      <c r="G4" s="39">
        <f t="shared" ref="G4" ca="1" si="1">IFERROR(NOW()-F4,"")</f>
        <v>5.7154376157413935</v>
      </c>
      <c r="H4" s="38">
        <v>45944.676192129627</v>
      </c>
      <c r="I4" s="37" t="str">
        <f>IFERROR(VLOOKUP(D4,DB!A:F,6,0),"")</f>
        <v>SCECO</v>
      </c>
      <c r="J4" s="37" t="str">
        <f>IFERROR(VLOOKUP(D4,DB!A:G,7,0),"")</f>
        <v>Dead</v>
      </c>
      <c r="K4" s="37" t="s">
        <v>39063</v>
      </c>
      <c r="L4" s="37" t="str">
        <f>IFERROR(VLOOKUP(D4,DB!A:I,9,0),"")</f>
        <v>Latis</v>
      </c>
    </row>
    <row r="5" spans="1:13" ht="30.75">
      <c r="A5" s="159" t="s">
        <v>39064</v>
      </c>
      <c r="B5" s="159" t="str">
        <f>IFERROR(VLOOKUP(D5,DB!A:K,11,0),"")</f>
        <v>R5</v>
      </c>
      <c r="C5" s="159">
        <v>1</v>
      </c>
      <c r="D5" s="159" t="s">
        <v>34747</v>
      </c>
      <c r="E5" s="159" t="s">
        <v>39045</v>
      </c>
      <c r="F5" s="160">
        <v>45948.661111111112</v>
      </c>
      <c r="G5" s="161">
        <f ca="1">IFERROR(NOW()-F5,"")</f>
        <v>1.8259005787040223</v>
      </c>
      <c r="H5" s="160">
        <v>45948.661111111112</v>
      </c>
      <c r="I5" s="159" t="str">
        <f>IFERROR(VLOOKUP(D5,DB!A:F,6,0),"")</f>
        <v>SCECO</v>
      </c>
      <c r="J5" s="159" t="str">
        <f>IFERROR(VLOOKUP(D5,DB!A:G,7,0),"")</f>
        <v>Dead</v>
      </c>
      <c r="K5" s="159" t="s">
        <v>39065</v>
      </c>
      <c r="L5" s="159" t="str">
        <f>IFERROR(VLOOKUP(D5,DB!A:I,9,0),"")</f>
        <v>Latis</v>
      </c>
    </row>
    <row r="6" spans="1:13" ht="15">
      <c r="A6" s="159" t="s">
        <v>39066</v>
      </c>
      <c r="B6" s="159" t="str">
        <f>IFERROR(VLOOKUP(D6,DB!A:K,11,0),"")</f>
        <v>R5</v>
      </c>
      <c r="C6" s="159">
        <v>2</v>
      </c>
      <c r="D6" s="159" t="s">
        <v>38172</v>
      </c>
      <c r="E6" s="159" t="s">
        <v>39067</v>
      </c>
      <c r="F6" s="160">
        <v>45950.462916666664</v>
      </c>
      <c r="G6" s="161">
        <f ca="1">IFERROR(NOW()-F6,"")</f>
        <v>2.4095023152767681E-2</v>
      </c>
      <c r="H6" s="160">
        <v>45950.443472222221</v>
      </c>
      <c r="I6" s="159" t="str">
        <f>IFERROR(VLOOKUP(D6,DB!A:F,6,0),"")</f>
        <v>SCECO</v>
      </c>
      <c r="J6" s="159" t="str">
        <f>IFERROR(VLOOKUP(D6,DB!A:G,7,0),"")</f>
        <v>Haj Removal</v>
      </c>
      <c r="K6" s="159" t="s">
        <v>39068</v>
      </c>
      <c r="L6" s="159" t="str">
        <f>IFERROR(VLOOKUP(D6,DB!A:I,9,0),"")</f>
        <v>Latis</v>
      </c>
    </row>
    <row r="7" spans="1:13" ht="15">
      <c r="A7" s="159"/>
      <c r="B7" s="159" t="str">
        <f>IFERROR(VLOOKUP(D7,DB!A:K,11,0),"")</f>
        <v/>
      </c>
      <c r="C7" s="159"/>
      <c r="D7" s="159"/>
      <c r="E7" s="159"/>
      <c r="F7" s="160"/>
      <c r="G7" s="161">
        <f ca="1">IFERROR(NOW()-F7,"")</f>
        <v>45950.487011689816</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45950.487011689816</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45950.487011689816</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45950.487011689816</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45950.487011689816</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45950.487011689816</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45950.487011689816</v>
      </c>
      <c r="H13" s="160"/>
      <c r="I13" s="159" t="str">
        <f>IFERROR(VLOOKUP(D13,DB!A:F,6,0),"")</f>
        <v/>
      </c>
      <c r="J13" s="159" t="str">
        <f>IFERROR(VLOOKUP(D13,DB!A:G,7,0),"")</f>
        <v/>
      </c>
      <c r="K13" s="159"/>
      <c r="L13" s="159" t="str">
        <f>IFERROR(VLOOKUP(D13,DB!A:I,9,0),"")</f>
        <v/>
      </c>
    </row>
    <row r="14" spans="1:13" ht="15">
      <c r="A14" s="159"/>
      <c r="B14" s="159" t="str">
        <f>IFERROR(VLOOKUP(D14,DB!A:K,11,0),"")</f>
        <v/>
      </c>
      <c r="C14" s="159"/>
      <c r="D14"/>
      <c r="E14" s="159"/>
      <c r="F14" s="160"/>
      <c r="G14" s="161">
        <f ca="1">IFERROR(NOW()-F14,"")</f>
        <v>45950.487011689816</v>
      </c>
      <c r="H14" s="160"/>
      <c r="I14" s="159" t="str">
        <f>IFERROR(VLOOKUP(D14,DB!A:F,6,0),"")</f>
        <v/>
      </c>
      <c r="J14" s="159" t="str">
        <f>IFERROR(VLOOKUP(D14,DB!A:G,7,0),"")</f>
        <v/>
      </c>
      <c r="K14" s="159"/>
      <c r="L14" s="159" t="str">
        <f>IFERROR(VLOOKUP(D14,DB!A:I,9,0),"")</f>
        <v/>
      </c>
    </row>
    <row r="15" spans="1:13" ht="15">
      <c r="A15" s="159"/>
      <c r="B15" s="159" t="str">
        <f>IFERROR(VLOOKUP(D15,DB!A:K,11,0),"")</f>
        <v/>
      </c>
      <c r="C15" s="159"/>
      <c r="D15" s="162"/>
      <c r="E15" s="159"/>
      <c r="F15" s="160"/>
      <c r="G15" s="161">
        <f ca="1">IFERROR(NOW()-F15,"")</f>
        <v>45950.487011689816</v>
      </c>
      <c r="H15" s="160"/>
      <c r="I15" s="159" t="str">
        <f>IFERROR(VLOOKUP(D15,DB!A:F,6,0),"")</f>
        <v/>
      </c>
      <c r="J15" s="159" t="str">
        <f>IFERROR(VLOOKUP(D15,DB!A:G,7,0),"")</f>
        <v/>
      </c>
      <c r="K15" s="159"/>
      <c r="L15" s="159" t="str">
        <f>IFERROR(VLOOKUP(D15,DB!A:I,9,0),"")</f>
        <v/>
      </c>
    </row>
    <row r="16" spans="1:13" ht="15">
      <c r="A16" s="159"/>
      <c r="B16" s="159" t="str">
        <f>IFERROR(VLOOKUP(D16,DB!A:K,11,0),"")</f>
        <v/>
      </c>
      <c r="C16" s="159"/>
      <c r="D16"/>
      <c r="E16" s="159"/>
      <c r="F16" s="160"/>
      <c r="G16" s="161">
        <f ca="1">IFERROR(NOW()-F16,"")</f>
        <v>45950.487011689816</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45950.487011689816</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45950.487011689816</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45950.487011689816</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45950.487011689816</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45950.487011689816</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45950.487011689816</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45950.487011689816</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45950.487011689816</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45950.487011689816</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45950.487011689816</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45950.487011689816</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45950.487011689816</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45950.487011689816</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45950.487011689816</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45950.487011689816</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45950.487011689816</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45950.487011689816</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45950.487011689816</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45950.487011689816</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45950.487011689816</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45950.487011689816</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45950.487011689816</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45950.487011689816</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45950.487011689816</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45950.487011689816</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45950.487011689816</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45950.487011689816</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45950.487011689816</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45950.487011689816</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45950.487011689816</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45950.487011689816</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45950.487011689816</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45950.487011689816</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45950.487011689816</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45950.487011689816</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45950.487011689816</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45950.487011689816</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45950.487011689816</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45950.487011689816</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45950.487011689816</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45950.487011689816</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45950.487011689816</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45950.487011689816</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45950.487011689816</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45950.487011689816</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45950.487011689816</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45950.487011689816</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45950.487011689816</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45950.487011689816</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45950.487011689816</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45950.487011689816</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45950.487011689816</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45950.487011689816</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45950.487011689816</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45950.487011689816</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45950.487011689816</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45950.487011689816</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45950.487011689816</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45950.487011689816</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45950.487011689816</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45950.487011689816</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45950.487011689816</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45950.487011689816</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45950.487011689816</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45950.487011689816</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45950.487011689816</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45950.487011689816</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45950.487011689816</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45950.487011689816</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45950.487011689816</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45950.487011689816</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45950.487011689816</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45950.487011689816</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45950.487011689816</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45950.487011689816</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45950.487011689816</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45950.487011689816</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45950.487011689816</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45950.487011689816</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45950.487011689816</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45950.487011689816</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45950.487011689816</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45950.487011689816</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45950.487011689816</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45950.487011689816</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45950.487011689816</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45950.487011689816</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45950.487011689816</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45950.487011689816</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45950.487011689816</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45950.487011689816</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45950.487011689816</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45950.487011689816</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45950.487011689816</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45950.487011689816</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45950.487011689816</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45950.487011689816</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45950.487011689816</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45950.487011689816</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45950.487011689816</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45950.487011689816</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45950.487011689816</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45950.487011689816</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45950.487011689816</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45950.487011689816</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45950.487011689816</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45950.487011689816</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45950.487011689816</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45950.487011689816</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45950.487011689816</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45950.487011689816</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45950.487011689816</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45950.487011689816</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45950.487011689816</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45950.487011689816</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45950.487011689816</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45950.487011689816</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45950.487011689816</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45950.487011689816</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45950.487011689816</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45950.487011689816</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45950.487011689816</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45950.487011689816</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45950.487011689816</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45950.487011689816</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45950.487011689816</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45950.487011689816</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45950.487011689816</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45950.487011689816</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45950.487011689816</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45950.487011689816</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45950.487011689816</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45950.487011689816</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45950.487011689816</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45950.487011689816</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45950.487011689816</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45950.487011689816</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45950.487011689816</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45950.487011689816</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45950.487011689816</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45950.487011689816</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45950.487011689816</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45950.487011689816</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45950.487011689816</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45950.487011689816</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45950.487011689816</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45950.487011689816</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45950.487011689816</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45950.487011689816</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45950.487011689816</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45950.487011689816</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45950.487011689816</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45950.487011689816</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45950.487011689816</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45950.487011689816</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45950.487011689816</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45950.487011689816</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45950.487011689816</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45950.487011689816</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45950.487011689816</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45950.487011689816</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45950.487011689816</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45950.487011689816</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45950.487011689816</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45950.487011689816</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45950.487011689816</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45950.487011689816</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45950.487011689816</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45950.487011689816</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45950.487011689816</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45950.487011689816</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45950.487011689816</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45950.487011689816</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45950.487011689816</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45950.487011689816</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45950.487011689816</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45950.487011689816</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45950.487011689816</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45950.487011689816</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45950.487011689816</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45950.487011689816</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45950.487011689816</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45950.487011689816</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45950.487011689816</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45950.487011689816</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45950.487011689816</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45950.487011689816</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45950.487011689816</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45950.487011689816</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45950.487011689816</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45950.487011689816</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45950.487011689816</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45950.487011689816</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45950.487011689816</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45950.487011689816</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45950.487011689816</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45950.487011689816</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45950.487011689816</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45950.487011689816</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45950.487011689816</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45950.487011689816</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45950.487011689816</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45950.487011689816</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45950.487011689816</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45950.487011689816</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45950.487011689816</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45950.487011689816</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45950.487011689816</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45950.487011689816</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45950.487011689816</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45950.487011689816</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45950.487011689816</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45950.487011689816</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45950.487011689816</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45950.487011689816</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45950.487011689816</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45950.487011689816</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45950.487011689816</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45950.487011689816</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45950.487011689816</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45950.487011689816</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45950.487011689816</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45950.487011689816</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45950.487011689816</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45950.487011689816</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45950.487011689816</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45950.487011689816</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45950.487011689816</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45950.487011689816</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45950.487011689816</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45950.487011689816</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45950.487011689816</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45950.487011689816</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45950.487011689816</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45950.487011689816</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45950.487011689816</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45950.487011689816</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45950.487011689816</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45950.487011689816</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45950.487011689816</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45950.487011689816</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45950.487011689816</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45950.487011689816</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45950.487011689816</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45950.487011689816</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45950.487011689816</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45950.487011689816</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45950.487011689816</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45950.487011689816</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45950.487011689816</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45950.487011689816</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45950.487011689816</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45950.487011689816</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45950.487011689816</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45950.487011689816</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45950.487011689816</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45950.487011689816</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45950.487011689816</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45950.487011689816</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45950.487011689816</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45950.487011689816</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45950.487011689816</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45950.487011689816</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45950.487011689816</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45950.487011689816</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45950.487011689816</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45950.487011689816</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45950.487011689816</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45950.487011689816</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45950.487011689816</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45950.487011689816</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45950.487011689816</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45950.487011689816</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45950.487011689816</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45950.487011689816</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45950.487011689816</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45950.487011689816</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45950.487011689816</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45950.487011689816</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45950.487011689816</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45950.487011689816</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45950.487011689816</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45950.487011689816</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45950.487011689816</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45950.487011689816</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45950.487011689816</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45950.487011689816</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45950.487011689816</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45950.487011689816</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45950.487011689816</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45950.487011689816</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45950.487011689816</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45950.487011689816</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45950.487011689816</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45950.487011689816</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45950.487011689816</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45950.487011689816</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45950.487011689816</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45950.487011689816</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45950.487011689816</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45950.487011689816</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45950.487011689816</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45950.487011689816</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45950.487011689816</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45950.487011689816</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45950.487011689816</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45950.487011689816</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45950.487011689816</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45950.487011689816</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45950.487011689816</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45950.487011689816</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45950.487011689816</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45950.487011689816</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45950.487011689816</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45950.487011689816</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45950.487011689816</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45950.487011689816</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45950.487011689816</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45950.487011689816</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45950.487011689816</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45950.487011689816</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45950.487011689816</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45950.487011689816</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45950.487011689816</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45950.487011689816</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45950.487011689816</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45950.487011689816</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45950.487011689816</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45950.487011689816</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45950.487011689816</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45950.487011689816</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45950.487011689816</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45950.487011689816</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45950.487011689816</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45950.487011689816</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45950.487011689816</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45950.487011689816</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45950.487011689816</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45950.487011689816</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45950.487011689816</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45950.487011689816</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45950.487011689816</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45950.487011689816</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45950.487011689816</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45950.487011689816</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45950.487011689816</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45950.487011689816</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45950.487011689816</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45950.487011689816</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45950.487011689816</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45950.487011689816</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45950.487011689816</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45950.487011689816</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45950.487011689816</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45950.487011689816</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45950.487011689816</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45950.487011689816</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45950.487011689816</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45950.487011689816</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45950.487011689816</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45950.487011689816</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45950.487011689816</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45950.487011689816</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45950.487011689816</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45950.487011689816</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45950.487011689816</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45950.487011689816</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45950.487011689816</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45950.487011689816</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45950.487011689816</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45950.487011689816</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45950.487011689816</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45950.487011689816</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45950.487011689816</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45950.487011689816</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45950.487011689816</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45950.487011689816</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45950.487011689816</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45950.487011689816</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45950.487011689816</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45950.487011689816</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45950.487011689816</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45950.487011689816</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45950.487011689816</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45950.487011689816</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45950.487011689816</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45950.487011689816</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45950.487011689816</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45950.487011689816</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45950.487011689816</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45950.487011689816</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45950.487011689816</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45950.487011689816</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45950.487011689816</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45950.487011689816</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45950.487011689816</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45950.487011689816</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45950.487011689816</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45950.487011689816</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45950.487011689816</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45950.487011689816</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45950.487011689816</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45950.487011689816</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45950.487011689816</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45950.487011689816</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45950.487011689816</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45950.487011689816</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45950.487011689816</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45950.487011689816</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45950.487011689816</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45950.487011689816</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45950.487011689816</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45950.487011689816</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45950.487011689816</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45950.487011689816</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45950.487011689816</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45950.487011689816</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45950.487011689816</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45950.487011689816</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45950.487011689816</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45950.487011689816</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45950.487011689816</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45950.487011689816</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45950.487011689816</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45950.487011689816</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45950.487011689816</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45950.487011689816</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45950.487011689816</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45950.487011689816</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45950.487011689816</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45950.487011689816</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45950.487011689816</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45950.487011689816</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45950.487011689816</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45950.487011689816</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45950.487011689816</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45950.487011689816</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45950.487011689816</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45950.487011689816</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45950.487011689816</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45950.487011689816</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45950.487011689816</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45950.487011689816</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45950.487011689816</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45950.487011689816</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45950.487011689816</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45950.487011689816</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45950.487011689816</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45950.487011689816</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45950.487011689816</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45950.487011689816</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45950.487011689816</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45950.487011689816</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45950.487011689816</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45950.487011689816</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45950.487011689816</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45950.487011689816</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45950.487011689816</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45950.487011689816</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45950.487011689816</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45950.487011689816</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45950.487011689816</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45950.487011689816</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45950.487011689816</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45950.487011689816</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45950.487011689816</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45950.487011689816</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45950.487011689816</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45950.487011689816</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45950.487011689816</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45950.487011689816</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45950.487011689816</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45950.487011689816</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45950.487011689816</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45950.487011689816</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45950.487011689816</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45950.487011689816</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45950.487011689816</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45950.487011689816</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45950.487011689816</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45950.487011689816</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45950.487011689816</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45950.487011689816</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45950.487011689816</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45950.487011689816</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45950.487011689816</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45950.487011689816</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45950.487011689816</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45950.487011689816</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45950.487011689816</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45950.487011689816</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45950.487011689816</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45950.487011689816</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45950.487011689816</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45950.487011689816</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45950.487011689816</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45950.487011689816</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45950.487011689816</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45950.487011689816</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45950.487011689816</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45950.487011689816</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45950.487011689816</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45950.487011689816</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45950.487011689816</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45950.487011689816</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45950.487011689816</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45950.487011689816</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45950.487011689816</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45950.487011689816</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45950.487011689816</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45950.487011689816</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45950.487011689816</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45950.487011689816</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45950.487011689816</v>
      </c>
      <c r="H530" s="160"/>
      <c r="I530" s="159" t="str">
        <f>IFERROR(VLOOKUP(D530,DB!A:F,6,0),"")</f>
        <v/>
      </c>
      <c r="J530" s="159" t="str">
        <f>IFERROR(VLOOKUP(D530,DB!A:G,7,0),"")</f>
        <v/>
      </c>
      <c r="K530" s="159"/>
      <c r="L530" s="159" t="str">
        <f>IFERROR(VLOOKUP(D530,DB!A:I,9,0),"")</f>
        <v/>
      </c>
    </row>
    <row r="531" spans="1:12" ht="15">
      <c r="A531" s="159"/>
      <c r="B531" s="159" t="str">
        <f>IFERROR(VLOOKUP(D531,DB!A:K,11,0),"")</f>
        <v/>
      </c>
      <c r="C531" s="159"/>
      <c r="D531" s="159"/>
      <c r="E531" s="159"/>
      <c r="F531" s="160"/>
      <c r="G531" s="161">
        <f ca="1">IFERROR(NOW()-F531,"")</f>
        <v>45950.487011689816</v>
      </c>
      <c r="H531" s="160"/>
      <c r="I531" s="159" t="str">
        <f>IFERROR(VLOOKUP(D531,DB!A:F,6,0),"")</f>
        <v/>
      </c>
      <c r="J531" s="159" t="str">
        <f>IFERROR(VLOOKUP(D531,DB!A:G,7,0),"")</f>
        <v/>
      </c>
      <c r="K531" s="159"/>
      <c r="L531" s="159" t="str">
        <f>IFERROR(VLOOKUP(D531,DB!A:I,9,0),"")</f>
        <v/>
      </c>
    </row>
    <row r="532" spans="1:12" ht="15">
      <c r="A532" s="159"/>
      <c r="B532" s="159" t="str">
        <f>IFERROR(VLOOKUP(D532,DB!A:K,11,0),"")</f>
        <v/>
      </c>
      <c r="C532" s="159"/>
      <c r="D532" s="159"/>
      <c r="E532" s="159"/>
      <c r="F532" s="160"/>
      <c r="G532" s="161">
        <f ca="1">IFERROR(NOW()-F532,"")</f>
        <v>45950.487011689816</v>
      </c>
      <c r="H532" s="160"/>
      <c r="I532" s="159" t="str">
        <f>IFERROR(VLOOKUP(D532,DB!A:F,6,0),"")</f>
        <v/>
      </c>
      <c r="J532" s="159" t="str">
        <f>IFERROR(VLOOKUP(D532,DB!A:G,7,0),"")</f>
        <v/>
      </c>
      <c r="K532" s="159"/>
      <c r="L532" s="159" t="str">
        <f>IFERROR(VLOOKUP(D532,DB!A:I,9,0),"")</f>
        <v/>
      </c>
    </row>
    <row r="533" spans="1:12" ht="15">
      <c r="A533" s="159"/>
      <c r="B533" s="159" t="str">
        <f>IFERROR(VLOOKUP(D533,DB!A:K,11,0),"")</f>
        <v/>
      </c>
      <c r="C533" s="159"/>
      <c r="D533" s="159"/>
      <c r="E533" s="159"/>
      <c r="F533" s="160"/>
      <c r="G533" s="161">
        <f ca="1">IFERROR(NOW()-F533,"")</f>
        <v>45950.487011689816</v>
      </c>
      <c r="H533" s="160"/>
      <c r="I533" s="159" t="str">
        <f>IFERROR(VLOOKUP(D533,DB!A:F,6,0),"")</f>
        <v/>
      </c>
      <c r="J533" s="159" t="str">
        <f>IFERROR(VLOOKUP(D533,DB!A:G,7,0),"")</f>
        <v/>
      </c>
      <c r="K533" s="159"/>
      <c r="L533" s="159" t="str">
        <f>IFERROR(VLOOKUP(D533,DB!A:I,9,0),"")</f>
        <v/>
      </c>
    </row>
    <row r="534" spans="1:12" ht="15">
      <c r="A534" s="159"/>
      <c r="B534" s="159" t="str">
        <f>IFERROR(VLOOKUP(D534,DB!A:K,11,0),"")</f>
        <v/>
      </c>
      <c r="C534" s="159"/>
      <c r="D534" s="159"/>
      <c r="E534" s="159"/>
      <c r="F534" s="160"/>
      <c r="G534" s="161">
        <f ca="1">IFERROR(NOW()-F534,"")</f>
        <v>45950.487011689816</v>
      </c>
      <c r="H534" s="160"/>
      <c r="I534" s="159" t="str">
        <f>IFERROR(VLOOKUP(D534,DB!A:F,6,0),"")</f>
        <v/>
      </c>
      <c r="J534" s="159" t="str">
        <f>IFERROR(VLOOKUP(D534,DB!A:G,7,0),"")</f>
        <v/>
      </c>
      <c r="K534" s="159"/>
      <c r="L534" s="159" t="str">
        <f>IFERROR(VLOOKUP(D534,DB!A:I,9,0),"")</f>
        <v/>
      </c>
    </row>
    <row r="535" spans="1:12" ht="15">
      <c r="A535" s="159"/>
      <c r="B535" s="159" t="str">
        <f>IFERROR(VLOOKUP(D535,DB!A:K,11,0),"")</f>
        <v/>
      </c>
      <c r="C535" s="159"/>
      <c r="D535" s="159"/>
      <c r="E535" s="159"/>
      <c r="F535" s="160"/>
      <c r="G535" s="161">
        <f ca="1">IFERROR(NOW()-F535,"")</f>
        <v>45950.487011689816</v>
      </c>
      <c r="H535" s="160"/>
      <c r="I535" s="159" t="str">
        <f>IFERROR(VLOOKUP(D535,DB!A:F,6,0),"")</f>
        <v/>
      </c>
      <c r="J535" s="159" t="str">
        <f>IFERROR(VLOOKUP(D535,DB!A:G,7,0),"")</f>
        <v/>
      </c>
      <c r="K535" s="159"/>
      <c r="L535" s="159" t="str">
        <f>IFERROR(VLOOKUP(D535,DB!A:I,9,0),"")</f>
        <v/>
      </c>
    </row>
    <row r="536" spans="1:12" ht="15">
      <c r="A536" s="159"/>
      <c r="B536" s="159" t="str">
        <f>IFERROR(VLOOKUP(D536,DB!A:K,11,0),"")</f>
        <v/>
      </c>
      <c r="C536" s="159"/>
      <c r="D536" s="159"/>
      <c r="E536" s="159"/>
      <c r="F536" s="160"/>
      <c r="G536" s="161">
        <f ca="1">IFERROR(NOW()-F536,"")</f>
        <v>45950.487011689816</v>
      </c>
      <c r="H536" s="160"/>
      <c r="I536" s="159" t="str">
        <f>IFERROR(VLOOKUP(D536,DB!A:F,6,0),"")</f>
        <v/>
      </c>
      <c r="J536" s="159" t="str">
        <f>IFERROR(VLOOKUP(D536,DB!A:G,7,0),"")</f>
        <v/>
      </c>
      <c r="K536" s="159"/>
      <c r="L536" s="159" t="str">
        <f>IFERROR(VLOOKUP(D536,DB!A:I,9,0),"")</f>
        <v/>
      </c>
    </row>
    <row r="537" spans="1:12" ht="15">
      <c r="A537" s="159"/>
      <c r="B537" s="159" t="str">
        <f>IFERROR(VLOOKUP(D537,DB!A:K,11,0),"")</f>
        <v/>
      </c>
      <c r="C537" s="159"/>
      <c r="D537" s="159"/>
      <c r="E537" s="159"/>
      <c r="F537" s="160"/>
      <c r="G537" s="161">
        <f ca="1">IFERROR(NOW()-F537,"")</f>
        <v>45950.487011689816</v>
      </c>
      <c r="H537" s="160"/>
      <c r="I537" s="159" t="str">
        <f>IFERROR(VLOOKUP(D537,DB!A:F,6,0),"")</f>
        <v/>
      </c>
      <c r="J537" s="159" t="str">
        <f>IFERROR(VLOOKUP(D537,DB!A:G,7,0),"")</f>
        <v/>
      </c>
      <c r="K537" s="159"/>
      <c r="L537" s="159" t="str">
        <f>IFERROR(VLOOKUP(D537,DB!A:I,9,0),"")</f>
        <v/>
      </c>
    </row>
    <row r="538" spans="1:12" ht="15">
      <c r="A538" s="159"/>
      <c r="B538" s="159" t="str">
        <f>IFERROR(VLOOKUP(D538,DB!A:K,11,0),"")</f>
        <v/>
      </c>
      <c r="C538" s="159"/>
      <c r="D538" s="159"/>
      <c r="E538" s="159"/>
      <c r="F538" s="160"/>
      <c r="G538" s="161">
        <f ca="1">IFERROR(NOW()-F538,"")</f>
        <v>45950.487011689816</v>
      </c>
      <c r="H538" s="160"/>
      <c r="I538" s="159" t="str">
        <f>IFERROR(VLOOKUP(D538,DB!A:F,6,0),"")</f>
        <v/>
      </c>
      <c r="J538" s="159" t="str">
        <f>IFERROR(VLOOKUP(D538,DB!A:G,7,0),"")</f>
        <v/>
      </c>
      <c r="K538" s="159"/>
      <c r="L538" s="159" t="str">
        <f>IFERROR(VLOOKUP(D538,DB!A:I,9,0),"")</f>
        <v/>
      </c>
    </row>
    <row r="539" spans="1:12" ht="15"/>
    <row r="540" spans="1:12" ht="15"/>
    <row r="541" spans="1:12" ht="15"/>
    <row r="542" spans="1:12" ht="15"/>
    <row r="543" spans="1:12" ht="15"/>
    <row r="544" spans="1:1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8" ht="15"/>
    <row r="649" ht="15"/>
    <row r="651" ht="15"/>
    <row r="652" ht="15"/>
    <row r="653" ht="15"/>
    <row r="654" ht="15"/>
    <row r="656" ht="15"/>
    <row r="657" ht="15"/>
    <row r="664" ht="15"/>
    <row r="665" ht="15"/>
    <row r="666" ht="15"/>
    <row r="667" ht="15"/>
    <row r="668" ht="15"/>
    <row r="669" ht="15"/>
    <row r="672" ht="15"/>
    <row r="673" ht="15"/>
    <row r="674" ht="15"/>
    <row r="675" ht="15"/>
    <row r="676" ht="15"/>
    <row r="677" ht="15"/>
    <row r="678" ht="15"/>
    <row r="679" ht="15"/>
    <row r="680" ht="15"/>
    <row r="681" ht="15"/>
    <row r="682" ht="15"/>
    <row r="683"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9" ht="15"/>
    <row r="740" ht="15"/>
    <row r="777" ht="15"/>
    <row r="778" ht="15"/>
    <row r="779" ht="15"/>
    <row r="780" ht="15"/>
    <row r="781" ht="15"/>
    <row r="782" ht="15"/>
    <row r="783" ht="15"/>
    <row r="784" ht="15"/>
    <row r="785" ht="15"/>
    <row r="786"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7" ht="15"/>
    <row r="868" ht="15"/>
    <row r="869" ht="15"/>
    <row r="871" ht="15"/>
    <row r="872"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5" ht="15"/>
    <row r="906" ht="15"/>
    <row r="1076" ht="15"/>
    <row r="1077" ht="15"/>
    <row r="1078" ht="15"/>
    <row r="1079" ht="15"/>
    <row r="1080" ht="15"/>
    <row r="1081" ht="15"/>
    <row r="1087" ht="15"/>
    <row r="1088" ht="15"/>
    <row r="1089" ht="15"/>
    <row r="1090" ht="15"/>
    <row r="1091" ht="15"/>
    <row r="1092" ht="15"/>
    <row r="1093"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4" ht="15"/>
    <row r="1145" ht="15"/>
    <row r="1151" ht="15"/>
    <row r="1152" ht="15"/>
    <row r="1154" ht="15"/>
    <row r="1155" ht="15"/>
    <row r="1156" ht="15"/>
    <row r="1157" ht="15"/>
    <row r="1158" ht="15"/>
    <row r="1159" ht="15"/>
    <row r="1160" ht="15"/>
    <row r="1162" ht="15"/>
    <row r="1163" ht="15"/>
    <row r="1164"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9" ht="15"/>
    <row r="1210" ht="15"/>
    <row r="1211" ht="15"/>
    <row r="1212" ht="15"/>
    <row r="1213" ht="15"/>
    <row r="1214" ht="15"/>
    <row r="1215" ht="15"/>
    <row r="1216" ht="15"/>
    <row r="1217" ht="15"/>
    <row r="1218" ht="15"/>
    <row r="1219" ht="15"/>
    <row r="1220" ht="15"/>
    <row r="1221" ht="15"/>
    <row r="1222" ht="15"/>
    <row r="1223" ht="15"/>
    <row r="1224" ht="15"/>
    <row r="1225" ht="15"/>
    <row r="1226" ht="15"/>
    <row r="1227" ht="15"/>
    <row r="1228" ht="15"/>
    <row r="1229" ht="15"/>
    <row r="1230" ht="15"/>
    <row r="1233" ht="15"/>
    <row r="1234" ht="15"/>
    <row r="1235" ht="15"/>
    <row r="1236" ht="15"/>
    <row r="1237" ht="15"/>
    <row r="1238" ht="15"/>
    <row r="1239" ht="15"/>
    <row r="1240" ht="15"/>
    <row r="1241" ht="15"/>
    <row r="1242" ht="15"/>
    <row r="1243" ht="15"/>
    <row r="1244" ht="15"/>
    <row r="1245" ht="15"/>
    <row r="1246" ht="15"/>
    <row r="1248" ht="15"/>
    <row r="1249" ht="15"/>
    <row r="1250" ht="15"/>
    <row r="1251" ht="15"/>
    <row r="1252" ht="15"/>
    <row r="1253" ht="15"/>
    <row r="1254" ht="15"/>
    <row r="1255" ht="15"/>
    <row r="1256" ht="15"/>
    <row r="1257" ht="15"/>
    <row r="1258" ht="15"/>
    <row r="1259" ht="15"/>
    <row r="1262" ht="15"/>
    <row r="1263" ht="15"/>
    <row r="1264" ht="15"/>
    <row r="1265" ht="15"/>
    <row r="1266" ht="15"/>
    <row r="1267" ht="15"/>
    <row r="1268" ht="15"/>
    <row r="1270" ht="15"/>
    <row r="1271" ht="15"/>
    <row r="1272" ht="15"/>
    <row r="1273" ht="15"/>
    <row r="1274" ht="15"/>
    <row r="1275" ht="15"/>
    <row r="1276" ht="15"/>
    <row r="1277" ht="15"/>
    <row r="1278" ht="15"/>
    <row r="1279" ht="15"/>
    <row r="1280" ht="15"/>
    <row r="1282" ht="15"/>
    <row r="1283" ht="15"/>
    <row r="1284" ht="15"/>
    <row r="1285" ht="15"/>
    <row r="1286" ht="15"/>
    <row r="1287" ht="15"/>
    <row r="1288" ht="15"/>
    <row r="1289" ht="15"/>
    <row r="1290" ht="15"/>
    <row r="1291" ht="15"/>
    <row r="1299" ht="15"/>
    <row r="1300" ht="15"/>
    <row r="1303" ht="15"/>
    <row r="1304" ht="15"/>
    <row r="1305" ht="15"/>
    <row r="1306" ht="15"/>
    <row r="1307" ht="15"/>
    <row r="1308" ht="15"/>
    <row r="1309" ht="15"/>
    <row r="1310" ht="15"/>
    <row r="1313" ht="15"/>
    <row r="1314" ht="15"/>
    <row r="1315" ht="15"/>
    <row r="1316" ht="15"/>
    <row r="1317" ht="15"/>
    <row r="1318" ht="15"/>
    <row r="1319" ht="15"/>
    <row r="1320" ht="15"/>
    <row r="1321" ht="15"/>
    <row r="1322" ht="15"/>
    <row r="1323" ht="15"/>
    <row r="1324" ht="15"/>
    <row r="1326" ht="15"/>
    <row r="1327" ht="15"/>
    <row r="1328" ht="15"/>
    <row r="1331" ht="15"/>
    <row r="1333" ht="15"/>
    <row r="1335" ht="15"/>
    <row r="1338" ht="15"/>
    <row r="1339" ht="15"/>
    <row r="1340" ht="15"/>
    <row r="1342" ht="15"/>
  </sheetData>
  <dataValidations count="2">
    <dataValidation allowBlank="1" showInputMessage="1" showErrorMessage="1" sqref="E1" xr:uid="{920C6338-E771-4DAE-8C89-92A9093EA4DE}"/>
    <dataValidation type="list" allowBlank="1" showInputMessage="1" showErrorMessage="1" sqref="E2:E5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2"/>
  <sheetViews>
    <sheetView workbookViewId="0">
      <selection activeCell="D2" sqref="D2:D7"/>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38953</v>
      </c>
      <c r="B1" s="142" t="s">
        <v>38954</v>
      </c>
      <c r="C1" s="142" t="s">
        <v>38955</v>
      </c>
      <c r="D1" s="142" t="s">
        <v>144</v>
      </c>
      <c r="E1" s="142" t="s">
        <v>38956</v>
      </c>
      <c r="F1" s="143" t="s">
        <v>38957</v>
      </c>
      <c r="G1" s="144" t="s">
        <v>38958</v>
      </c>
      <c r="H1" s="143" t="s">
        <v>38959</v>
      </c>
      <c r="I1" s="142" t="s">
        <v>38960</v>
      </c>
      <c r="J1" s="142" t="s">
        <v>38961</v>
      </c>
      <c r="K1" s="142" t="s">
        <v>38962</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39069</v>
      </c>
      <c r="B2" s="105" t="str">
        <f>IFERROR(VLOOKUP(D2,DB!A:K,11,0),"")</f>
        <v>R6</v>
      </c>
      <c r="C2" s="107">
        <v>2</v>
      </c>
      <c r="D2" s="105" t="s">
        <v>38946</v>
      </c>
      <c r="E2" s="108" t="s">
        <v>38964</v>
      </c>
      <c r="F2" s="109">
        <v>45950.453055555554</v>
      </c>
      <c r="G2" s="78">
        <f ca="1">IFERROR(NOW()-F2,"-")</f>
        <v>3.3956134262552951E-2</v>
      </c>
      <c r="H2" s="109">
        <v>45950.420312499999</v>
      </c>
      <c r="I2" s="105" t="str">
        <f>IFERROR(VLOOKUP(D2,DB!A:F,6,0),"")</f>
        <v>Generator-SG</v>
      </c>
      <c r="J2" s="104" t="str">
        <f>IFERROR(VLOOKUP(D2,DB!A:G,7,0),"")</f>
        <v>Vandalized</v>
      </c>
      <c r="K2" s="110" t="s">
        <v>39070</v>
      </c>
      <c r="L2" s="111" t="str">
        <f>IFERROR(VLOOKUP(D2,DB!A:I,9,0),"")</f>
        <v>Latis</v>
      </c>
    </row>
    <row r="3" spans="1:16383" ht="31.5" customHeight="1">
      <c r="A3" s="106"/>
      <c r="B3" s="105" t="str">
        <f>IFERROR(VLOOKUP(D3,DB!A:K,11,0),"")</f>
        <v/>
      </c>
      <c r="C3" s="107"/>
      <c r="D3" s="105"/>
      <c r="E3" s="108"/>
      <c r="F3" s="109"/>
      <c r="G3" s="78">
        <f ca="1">IFERROR(NOW()-F3,"-")</f>
        <v>45950.487011689816</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45950.487011689816</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45950.487011689816</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45950.487011689816</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45950.487011689816</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45950.487011689816</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45950.487011689816</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45950.487011689816</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45950.487011689816</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45950.487011689816</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45950.487011689816</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45950.487011689816</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45950.487011689816</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45950.487011689816</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45950.487011689816</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45950.487011689816</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45950.487011689816</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45950.487011689816</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45950.487011689816</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45950.487011689816</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45950.487011689816</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45950.487011689816</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45950.487011689816</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45950.487011689816</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45950.487011689816</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45950.487011689816</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45950.487011689816</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45950.487011689816</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45950.487011689816</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45950.487011689816</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45950.487011689816</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45950.487011689816</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45950.487011689816</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45950.487011689816</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45950.487011689816</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45950.487011689816</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45950.487011689816</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45950.487011689816</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45950.487011689816</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45950.487011689816</v>
      </c>
      <c r="H42" s="109"/>
      <c r="I42" s="105" t="str">
        <f>IFERROR(VLOOKUP(D42,DB!A:F,6,0),"")</f>
        <v/>
      </c>
      <c r="J42" s="104" t="str">
        <f>IFERROR(VLOOKUP(D42,DB!A:G,7,0),"")</f>
        <v/>
      </c>
      <c r="K42" s="110"/>
      <c r="L42" s="111" t="str">
        <f>IFERROR(VLOOKUP(D42,DB!A:I,9,0),"")</f>
        <v/>
      </c>
    </row>
  </sheetData>
  <dataValidations count="2">
    <dataValidation allowBlank="1" showInputMessage="1" showErrorMessage="1" sqref="E1" xr:uid="{380493DB-286A-4683-AF55-C78F04945A49}"/>
    <dataValidation type="list" allowBlank="1" showInputMessage="1" showErrorMessage="1" sqref="E2:E4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2025-10-20T08:43:18Z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