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714" documentId="13_ncr:1_{F6CB121F-512D-4AA6-A0C1-0FB36C537598}" xr6:coauthVersionLast="47" xr6:coauthVersionMax="47" xr10:uidLastSave="{2BFB7F40-B157-458A-A84D-40A757164778}"/>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L7" i="6"/>
  <c r="L8" i="6"/>
  <c r="L9" i="6"/>
  <c r="L10" i="6"/>
  <c r="L11" i="6"/>
  <c r="L12" i="6"/>
  <c r="L13" i="6"/>
  <c r="L14" i="6"/>
  <c r="L15" i="6"/>
  <c r="I7" i="6"/>
  <c r="J7" i="6"/>
  <c r="I8" i="6"/>
  <c r="J8"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I2" i="6"/>
  <c r="I5" i="6"/>
  <c r="L2" i="6"/>
  <c r="L5" i="6"/>
  <c r="L4" i="6"/>
  <c r="J5" i="6"/>
  <c r="J2" i="6"/>
  <c r="J4" i="6"/>
  <c r="I4" i="6"/>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L7" i="5"/>
  <c r="J7" i="5"/>
  <c r="I7" i="5"/>
  <c r="G7" i="5"/>
  <c r="B7" i="5"/>
  <c r="L4" i="5"/>
  <c r="L5" i="5"/>
  <c r="L6" i="5"/>
  <c r="J4" i="5"/>
  <c r="J5" i="5"/>
  <c r="J6" i="5"/>
  <c r="I4" i="5"/>
  <c r="I5" i="5"/>
  <c r="I6" i="5"/>
  <c r="G4" i="5"/>
  <c r="G5" i="5"/>
  <c r="G6" i="5"/>
  <c r="B4" i="5"/>
  <c r="B5" i="5"/>
  <c r="B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B8" i="6"/>
  <c r="B9" i="6"/>
  <c r="I9" i="6"/>
  <c r="J9" i="6"/>
  <c r="B10" i="6"/>
  <c r="I10" i="6"/>
  <c r="J10" i="6"/>
  <c r="B11" i="6"/>
  <c r="I11" i="6"/>
  <c r="J11" i="6"/>
  <c r="B12" i="6"/>
  <c r="I12" i="6"/>
  <c r="J12" i="6"/>
  <c r="B13" i="6"/>
  <c r="I13" i="6"/>
  <c r="J13" i="6"/>
  <c r="B14" i="6"/>
  <c r="I14" i="6"/>
  <c r="J14" i="6"/>
  <c r="B15" i="6"/>
  <c r="I15" i="6"/>
  <c r="J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alcChain>
</file>

<file path=xl/sharedStrings.xml><?xml version="1.0" encoding="utf-8"?>
<sst xmlns="http://schemas.openxmlformats.org/spreadsheetml/2006/main" count="178583" uniqueCount="39073">
  <si>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</si>
  <si>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</si>
  <si>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</si>
  <si>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</si>
  <si>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</si>
  <si>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</si>
  <si>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</si>
  <si>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</si>
  <si>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</si>
  <si>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</si>
  <si>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</si>
  <si>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</si>
  <si>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</si>
  <si>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</si>
  <si>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</si>
  <si>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</si>
  <si>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</si>
  <si>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</si>
  <si>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</si>
  <si>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</si>
  <si>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</si>
  <si>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</si>
  <si>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</si>
  <si>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</si>
  <si>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</si>
  <si>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</si>
  <si>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</si>
  <si>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</si>
  <si>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</si>
  <si>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</si>
  <si>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</si>
  <si>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</si>
  <si>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</si>
  <si>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</si>
  <si>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</si>
  <si>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</si>
  <si>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</si>
  <si>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</si>
  <si>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</si>
  <si>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</si>
  <si>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</si>
  <si>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</si>
  <si>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</si>
  <si>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</si>
  <si>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</si>
  <si>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</si>
  <si>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</si>
  <si>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</si>
  <si>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</si>
  <si>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</si>
  <si>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</si>
  <si>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</si>
  <si>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</si>
  <si>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</si>
  <si>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</si>
  <si>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</si>
  <si>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</si>
  <si>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</si>
  <si>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</si>
  <si>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</si>
  <si>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</si>
  <si>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</si>
  <si>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</si>
  <si>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</si>
  <si>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</si>
  <si>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</si>
  <si>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</si>
  <si>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</si>
  <si>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</si>
  <si>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</si>
  <si>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</si>
  <si>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</si>
  <si>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</si>
  <si>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</si>
  <si>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</si>
  <si>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</si>
  <si>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</si>
  <si>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</si>
  <si>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</si>
  <si>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</si>
  <si>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</si>
  <si>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</si>
  <si>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</si>
  <si>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</si>
  <si>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</si>
  <si>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</si>
  <si>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</si>
  <si>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</si>
  <si>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</si>
  <si>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</si>
  <si>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</si>
  <si>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</si>
  <si>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</si>
  <si>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</si>
  <si>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</si>
  <si>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</si>
  <si>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</si>
  <si>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</si>
  <si>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</si>
  <si>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</si>
  <si>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</si>
  <si>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</si>
  <si>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</si>
  <si>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</si>
  <si>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</si>
  <si>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</si>
  <si>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</si>
  <si>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</si>
  <si>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</si>
  <si>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</si>
  <si>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</si>
  <si>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</si>
  <si>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</si>
  <si>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</si>
  <si>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</si>
  <si>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</si>
  <si>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</si>
  <si>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</si>
  <si>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</si>
  <si>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</si>
  <si>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</si>
  <si>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</si>
  <si>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</si>
  <si>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</si>
  <si>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</si>
  <si>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</si>
  <si>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</si>
  <si>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</si>
  <si>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</si>
  <si>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</si>
  <si>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</si>
  <si>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</si>
  <si>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</si>
  <si>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</si>
  <si>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</si>
  <si>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</si>
  <si>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</si>
  <si>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</si>
  <si>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</si>
  <si>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</si>
  <si>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</si>
  <si>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</si>
  <si>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</si>
  <si>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</si>
  <si>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</si>
  <si>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</si>
  <si>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</si>
  <si>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</si>
  <si>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</si>
  <si>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</si>
  <si>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</si>
  <si>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</si>
  <si>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</si>
  <si>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</si>
  <si>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</si>
  <si>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</si>
  <si>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</si>
  <si>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</si>
  <si>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</si>
  <si>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</si>
  <si>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</si>
  <si>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</si>
  <si>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</si>
  <si>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</si>
  <si>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</si>
  <si>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</si>
  <si>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</si>
  <si>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</si>
  <si>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</si>
  <si>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</si>
  <si>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</si>
  <si>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</si>
  <si>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</si>
  <si>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</si>
  <si>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</si>
  <si>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</si>
  <si>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</si>
  <si>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</si>
  <si>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</si>
  <si>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</si>
  <si>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</si>
  <si>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</si>
  <si>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</si>
  <si>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</si>
  <si>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</si>
  <si>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</si>
  <si>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</si>
  <si>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</si>
  <si>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</si>
  <si>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</si>
  <si>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</si>
  <si>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</si>
  <si>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</si>
  <si>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</si>
  <si>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</si>
  <si>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</si>
  <si>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</si>
  <si>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</si>
  <si>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</si>
  <si>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</si>
  <si>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</si>
  <si>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</si>
  <si>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</si>
  <si>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</si>
  <si>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</si>
  <si>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</si>
  <si>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</si>
  <si>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</si>
  <si>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</si>
  <si>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</si>
  <si>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</si>
  <si>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</si>
  <si>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</si>
  <si>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</si>
  <si>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</si>
  <si>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</si>
  <si>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</si>
  <si>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</si>
  <si>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</si>
  <si>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</si>
  <si>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</si>
  <si>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</si>
  <si>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</si>
  <si>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</si>
  <si>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</si>
  <si>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</si>
  <si>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</si>
  <si>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</si>
  <si>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</si>
  <si>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</si>
  <si>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</si>
  <si>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</si>
  <si>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</si>
  <si>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</si>
  <si>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</si>
  <si>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</si>
  <si>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</si>
  <si>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</si>
  <si>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</si>
  <si>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</si>
  <si>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</si>
  <si>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</si>
  <si>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</si>
  <si>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</si>
  <si>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</si>
  <si>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</si>
  <si>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</si>
  <si>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</si>
  <si>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</si>
  <si>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</si>
  <si>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</si>
  <si>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</si>
  <si>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</si>
  <si>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</si>
  <si>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</si>
  <si>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</si>
  <si>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</si>
  <si>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</si>
  <si>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</si>
  <si>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</si>
  <si>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</si>
  <si>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</si>
  <si>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</si>
  <si>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</si>
  <si>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</si>
  <si>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</si>
  <si>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</si>
  <si>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</si>
  <si>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</si>
  <si>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</si>
  <si>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</si>
  <si>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</si>
  <si>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</si>
  <si>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</si>
  <si>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</si>
  <si>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</si>
  <si>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</si>
  <si>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</si>
  <si>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</si>
  <si>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</si>
  <si>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</si>
  <si>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</si>
  <si>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</si>
  <si>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</si>
  <si>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</si>
  <si>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</si>
  <si>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</si>
  <si>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</si>
  <si>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</si>
  <si>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</si>
  <si>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</si>
  <si>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</si>
  <si>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</si>
  <si>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</si>
  <si>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</si>
  <si>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</si>
  <si>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</si>
  <si>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</si>
  <si>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</si>
  <si>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</si>
  <si>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</si>
  <si>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</si>
  <si>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</si>
  <si>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</si>
  <si>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</si>
  <si>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</si>
  <si>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</si>
  <si>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</si>
  <si>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</si>
  <si>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</si>
  <si>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</si>
  <si>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</si>
  <si>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</si>
  <si>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</si>
  <si>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</si>
  <si>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</si>
  <si>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</si>
  <si>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</si>
  <si>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</si>
  <si>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</si>
  <si>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</si>
  <si>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</si>
  <si>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</si>
  <si>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</si>
  <si>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</si>
  <si>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</si>
  <si>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</si>
  <si>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</si>
  <si>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</si>
  <si>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</si>
  <si>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</si>
  <si>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</si>
  <si>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</si>
  <si>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</si>
  <si>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</si>
  <si>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</si>
  <si>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</si>
  <si>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</si>
  <si>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</si>
  <si>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</si>
  <si>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</si>
  <si>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</si>
  <si>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</si>
  <si>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</si>
  <si>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</si>
  <si>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</si>
  <si>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</si>
  <si>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</si>
  <si>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</si>
  <si>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</si>
  <si>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</si>
  <si>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</si>
  <si>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</si>
  <si>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</si>
  <si>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</si>
  <si>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</si>
  <si>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</si>
  <si>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</si>
  <si>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</si>
  <si>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</si>
  <si>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</si>
  <si>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</si>
  <si>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</si>
  <si>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</si>
  <si>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</si>
  <si>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</si>
  <si>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</si>
  <si>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</si>
  <si>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</si>
  <si>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</si>
  <si>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</si>
  <si>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</si>
  <si>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</si>
  <si>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</si>
  <si>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</si>
  <si>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</si>
  <si>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</si>
  <si>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</si>
  <si>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</si>
  <si>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</si>
  <si>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</si>
  <si>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</si>
  <si>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</si>
  <si>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</si>
  <si>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</si>
  <si>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</si>
  <si>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</si>
  <si>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</si>
  <si>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</si>
  <si>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</si>
  <si>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</si>
  <si>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</si>
  <si>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</si>
  <si>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</si>
  <si>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</si>
  <si>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</si>
  <si>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</si>
  <si>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</si>
  <si>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</si>
  <si>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</si>
  <si>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</si>
  <si>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</si>
  <si>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</si>
  <si>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</si>
  <si>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</si>
  <si>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</si>
  <si>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</si>
  <si>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</si>
  <si>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</si>
  <si>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</si>
  <si>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</si>
  <si>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</si>
  <si>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</si>
  <si>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</si>
  <si>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</si>
  <si>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</si>
  <si>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</si>
  <si>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</si>
  <si>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</si>
  <si>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</si>
  <si>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</si>
  <si>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</si>
  <si>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</si>
  <si>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</si>
  <si>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</si>
  <si>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</si>
  <si>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</si>
  <si>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</si>
  <si>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</si>
  <si>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</si>
  <si>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</si>
  <si>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</si>
  <si>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</si>
  <si>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</si>
  <si>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</si>
  <si>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</si>
  <si>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</si>
  <si>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</si>
  <si>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</si>
  <si>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</si>
  <si>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</si>
  <si>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</si>
  <si>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</si>
  <si>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</si>
  <si>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</si>
  <si>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</si>
  <si>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</si>
  <si>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</si>
  <si>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</si>
  <si>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</si>
  <si>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</si>
  <si>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</si>
  <si>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</si>
  <si>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</si>
  <si>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</si>
  <si>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</si>
  <si>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</si>
  <si>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</si>
  <si>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</si>
  <si>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</si>
  <si>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</si>
  <si>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</si>
  <si>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</si>
  <si>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</si>
  <si>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</si>
  <si>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</si>
  <si>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</si>
  <si>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</si>
  <si>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</si>
  <si>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</si>
  <si>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</si>
  <si>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</si>
  <si>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</si>
  <si>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</si>
  <si>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</si>
  <si>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</si>
  <si>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</si>
  <si>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</si>
  <si>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</si>
  <si>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</si>
  <si>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</si>
  <si>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</si>
  <si>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</si>
  <si>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</si>
  <si>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</si>
  <si>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</si>
  <si>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</si>
  <si>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</si>
  <si>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</si>
  <si>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</si>
  <si>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</si>
  <si>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</si>
  <si>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</si>
  <si>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</si>
  <si>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</si>
  <si>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</si>
  <si>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</si>
  <si>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</si>
  <si>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</si>
  <si>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</si>
  <si>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</si>
  <si>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</si>
  <si>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</si>
  <si>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</si>
  <si>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</si>
  <si>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</si>
  <si>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</si>
  <si>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</si>
  <si>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</si>
  <si>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</si>
  <si>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</si>
  <si>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</si>
  <si>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</si>
  <si>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</si>
  <si>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</si>
  <si>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</si>
  <si>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</si>
  <si>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</si>
  <si>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</si>
  <si>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</si>
  <si>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</si>
  <si>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</si>
  <si>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</si>
  <si>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</si>
  <si>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</si>
  <si>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</si>
  <si>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</si>
  <si>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</si>
  <si>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</si>
  <si>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</si>
  <si>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</si>
  <si>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</si>
  <si>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</si>
  <si>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</si>
  <si>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</si>
  <si>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</si>
  <si>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</si>
  <si>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</si>
  <si>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</si>
  <si>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</si>
  <si>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</si>
  <si>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</si>
  <si>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</si>
  <si>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</si>
  <si>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</si>
  <si>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</si>
  <si>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</si>
  <si>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</si>
  <si>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</si>
  <si>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</si>
  <si>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</si>
  <si>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</si>
  <si>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</si>
  <si>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</si>
  <si>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</si>
  <si>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</si>
  <si>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</si>
  <si>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</si>
  <si>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</si>
  <si>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</si>
  <si>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</si>
  <si>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</si>
  <si>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</si>
  <si>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</si>
  <si>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</si>
  <si>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</si>
  <si>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</si>
  <si>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</si>
  <si>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</si>
  <si>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</si>
  <si>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</si>
  <si>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</si>
  <si>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</si>
  <si>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</si>
  <si>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</si>
  <si>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</si>
  <si>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</si>
  <si>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</si>
  <si>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</si>
  <si>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</si>
  <si>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</si>
  <si>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</si>
  <si>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</si>
  <si>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</si>
  <si>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</si>
  <si>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</si>
  <si>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</si>
  <si>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</si>
  <si>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</si>
  <si>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</si>
  <si>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</si>
  <si>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</si>
  <si>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</si>
  <si>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</si>
  <si>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</si>
  <si>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</si>
  <si>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</si>
  <si>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</si>
  <si>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</si>
  <si>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</si>
  <si>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</si>
  <si>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</si>
  <si>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</si>
  <si>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</si>
  <si>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</si>
  <si>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</si>
  <si>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</si>
  <si>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</si>
  <si>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</si>
  <si>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</si>
  <si>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</si>
  <si>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</si>
  <si>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</si>
  <si>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</si>
  <si>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</si>
  <si>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</si>
  <si>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</si>
  <si>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</si>
  <si>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</si>
  <si>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</si>
  <si>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</si>
  <si>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</si>
  <si>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</si>
  <si>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</si>
  <si>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</si>
  <si>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</si>
  <si>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</si>
  <si>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</si>
  <si>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</si>
  <si>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</si>
  <si>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</si>
  <si>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</si>
  <si>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</si>
  <si>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</si>
  <si>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</si>
  <si>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</si>
  <si>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</si>
  <si>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</si>
  <si>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</si>
  <si>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</si>
  <si>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</si>
  <si>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</si>
  <si>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</si>
  <si>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</si>
  <si>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</si>
  <si>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</si>
  <si>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</si>
  <si>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</si>
  <si>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</si>
  <si>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</si>
  <si>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</si>
  <si>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</si>
  <si>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</si>
  <si>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</si>
  <si>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</si>
  <si>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</si>
  <si>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</si>
  <si>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</si>
  <si>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</si>
  <si>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</si>
  <si>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</si>
  <si>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</si>
  <si>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</si>
  <si>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</si>
  <si>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</si>
  <si>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</si>
  <si>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</si>
  <si>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</si>
  <si>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</si>
  <si>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</si>
  <si>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</si>
  <si>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</si>
  <si>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</si>
  <si>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</si>
  <si>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</si>
  <si>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</si>
  <si>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</si>
  <si>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</si>
  <si>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</si>
  <si>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</si>
  <si>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</si>
  <si>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</si>
  <si>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</si>
  <si>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</si>
  <si>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</si>
  <si>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</si>
  <si>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</si>
  <si>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</si>
  <si>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</si>
  <si>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</si>
  <si>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</si>
  <si>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</si>
  <si>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</si>
  <si>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</si>
  <si>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</si>
  <si>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</si>
  <si>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</si>
  <si>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</si>
  <si>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</si>
  <si>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</si>
  <si>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</si>
  <si>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</si>
  <si>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</si>
  <si>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</si>
  <si>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</si>
  <si>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</si>
  <si>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</si>
  <si>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</si>
  <si>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</si>
  <si>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</si>
  <si>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</si>
  <si>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</si>
  <si>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</si>
  <si>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</si>
  <si>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</si>
  <si>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</si>
  <si>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</si>
  <si>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</si>
  <si>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</si>
  <si>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</si>
  <si>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</si>
  <si>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</si>
  <si>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</si>
  <si>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</si>
  <si>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</si>
  <si>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</si>
  <si>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</si>
  <si>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</si>
  <si>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</si>
  <si>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</si>
  <si>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</si>
  <si>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</si>
  <si>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</si>
  <si>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</si>
  <si>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</si>
  <si>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</si>
  <si>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</si>
  <si>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</si>
  <si>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</si>
  <si>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</si>
  <si>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</si>
  <si>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</si>
  <si>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</si>
  <si>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</si>
  <si>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</si>
  <si>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</si>
  <si>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</si>
  <si>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</si>
  <si>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</si>
  <si>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</si>
  <si>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</si>
  <si>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</si>
  <si>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</si>
  <si>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</si>
  <si>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</si>
  <si>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</si>
  <si>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</si>
  <si>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</si>
  <si>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</si>
  <si>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</si>
  <si>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</si>
  <si>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</si>
  <si>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</si>
  <si>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</si>
  <si>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</si>
  <si>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</si>
  <si>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</si>
  <si>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</si>
  <si>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</si>
  <si>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</si>
  <si>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</si>
  <si>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</si>
  <si>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</si>
  <si>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</si>
  <si>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</si>
  <si>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</si>
  <si>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</si>
  <si>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</si>
  <si>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</si>
  <si>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</si>
  <si>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</si>
  <si>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</si>
  <si>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</si>
  <si>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</si>
  <si>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</si>
  <si>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</si>
  <si>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</si>
  <si>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</si>
  <si>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</si>
  <si>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</si>
  <si>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</si>
  <si>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</si>
  <si>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</si>
  <si>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</si>
  <si>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</si>
  <si>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</si>
  <si>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</si>
  <si>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</si>
  <si>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</si>
  <si>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</si>
  <si>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</si>
  <si>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</si>
  <si>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</si>
  <si>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</si>
  <si>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</si>
  <si>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</si>
  <si>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</si>
  <si>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</si>
  <si>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</si>
  <si>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</si>
  <si>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</si>
  <si>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</si>
  <si>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</si>
  <si>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</si>
  <si>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</si>
  <si>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</si>
  <si>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</si>
  <si>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</si>
  <si>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</si>
  <si>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</si>
  <si>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</si>
  <si>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</si>
  <si>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</si>
  <si>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</si>
  <si>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</si>
  <si>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</si>
  <si>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</si>
  <si>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</si>
  <si>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</si>
  <si>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</si>
  <si>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</si>
  <si>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</si>
  <si>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</si>
  <si>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</si>
  <si>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</si>
  <si>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</si>
  <si>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</si>
  <si>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</si>
  <si>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</si>
  <si>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</si>
  <si>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</si>
  <si>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</si>
  <si>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</si>
  <si>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</si>
  <si>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</si>
  <si>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</si>
  <si>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</si>
  <si>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</si>
  <si>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</si>
  <si>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</si>
  <si>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</si>
  <si>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</si>
  <si>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</si>
  <si>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</si>
  <si>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</si>
  <si>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</si>
  <si>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</si>
  <si>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</si>
  <si>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</si>
  <si>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</si>
  <si>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</si>
  <si>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</si>
  <si>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</si>
  <si>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</si>
  <si>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</si>
  <si>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</si>
  <si>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</si>
  <si>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</si>
  <si>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</si>
  <si>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</si>
  <si>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</si>
  <si>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</si>
  <si>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</si>
  <si>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</si>
  <si>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</si>
  <si>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</si>
  <si>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</si>
  <si>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</si>
  <si>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</si>
  <si>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</si>
  <si>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</si>
  <si>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</si>
  <si>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</si>
  <si>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</si>
  <si>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</si>
  <si>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</si>
  <si>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</si>
  <si>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</si>
  <si>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</si>
  <si>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</si>
  <si>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</si>
  <si>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</si>
  <si>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</si>
  <si>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</si>
  <si>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</si>
  <si>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</si>
  <si>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</si>
  <si>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</si>
  <si>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</si>
  <si>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</si>
  <si>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</si>
  <si>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</si>
  <si>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</si>
  <si>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</si>
  <si>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</si>
  <si>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</si>
  <si>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</si>
  <si>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</si>
  <si>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</si>
  <si>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</si>
  <si>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</si>
  <si>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</si>
  <si>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</si>
  <si>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</si>
  <si>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</si>
  <si>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</si>
  <si>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</si>
  <si>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</si>
  <si>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</si>
  <si>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</si>
  <si>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</si>
  <si>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</si>
  <si>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</si>
  <si>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</si>
  <si>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</si>
  <si>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</si>
  <si>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</si>
  <si>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</si>
  <si>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</si>
  <si>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</si>
  <si>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</si>
  <si>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</si>
  <si>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</si>
  <si>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</si>
  <si>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</si>
  <si>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</si>
  <si>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</si>
  <si>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</si>
  <si>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</si>
  <si>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</si>
  <si>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</si>
  <si>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</si>
  <si>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</si>
  <si>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</si>
  <si>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</si>
  <si>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</si>
  <si>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</si>
  <si>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</si>
  <si>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</si>
  <si>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</si>
  <si>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</si>
  <si>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</si>
  <si>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</si>
  <si>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</si>
  <si>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</si>
  <si>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</si>
  <si>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</si>
  <si>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</si>
  <si>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</si>
  <si>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</si>
  <si>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</si>
  <si>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</si>
  <si>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</si>
  <si>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</si>
  <si>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</si>
  <si>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</si>
  <si>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</si>
  <si>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</si>
  <si>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</si>
  <si>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</si>
  <si>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</si>
  <si>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</si>
  <si>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</si>
  <si>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</si>
  <si>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</si>
  <si>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</si>
  <si>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</si>
  <si>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</si>
  <si>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</si>
  <si>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</si>
  <si>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</si>
  <si>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</si>
  <si>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</si>
  <si>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</si>
  <si>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</si>
  <si>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</si>
  <si>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</si>
  <si>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</si>
  <si>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</si>
  <si>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</si>
  <si>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</si>
  <si>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</si>
  <si>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</si>
  <si>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</si>
  <si>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</si>
  <si>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</si>
  <si>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</si>
  <si>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</si>
  <si>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</si>
  <si>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</si>
  <si>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</si>
  <si>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</si>
  <si>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</si>
  <si>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</si>
  <si>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</si>
  <si>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</si>
  <si>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</si>
  <si>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</si>
  <si>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</si>
  <si>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</si>
  <si>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</si>
  <si>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</si>
  <si>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</si>
  <si>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</si>
  <si>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</si>
  <si>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</si>
  <si>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</si>
  <si>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</si>
  <si>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</si>
  <si>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</si>
  <si>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</si>
  <si>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</si>
  <si>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</si>
  <si>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</si>
  <si>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</si>
  <si>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</si>
  <si>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</si>
  <si>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</si>
  <si>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</si>
  <si>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</si>
  <si>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</si>
  <si>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</si>
  <si>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</si>
  <si>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</si>
  <si>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</si>
  <si>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</si>
  <si>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</si>
  <si>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</si>
  <si>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</si>
  <si>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</si>
  <si>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</si>
  <si>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</si>
  <si>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</si>
  <si>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</si>
  <si>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</si>
  <si>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</si>
  <si>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</si>
  <si>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</si>
  <si>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</si>
  <si>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</si>
  <si>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</si>
  <si>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</si>
  <si>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</si>
  <si>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</si>
  <si>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</si>
  <si>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</si>
  <si>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</si>
  <si>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</si>
  <si>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</si>
  <si>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</si>
  <si>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</si>
  <si>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</si>
  <si>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</si>
  <si>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</si>
  <si>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</si>
  <si>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</si>
  <si>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</si>
  <si>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</si>
  <si>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</si>
  <si>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</si>
  <si>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</si>
  <si>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</si>
  <si>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</si>
  <si>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</si>
  <si>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</si>
  <si>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</si>
  <si>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</si>
  <si>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</si>
  <si>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</si>
  <si>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</si>
  <si>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</si>
  <si>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</si>
  <si>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</si>
  <si>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</si>
  <si>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</si>
  <si>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</si>
  <si>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</si>
  <si>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</si>
  <si>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</si>
  <si>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</si>
  <si>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</si>
  <si>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</si>
  <si>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</si>
  <si>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</si>
  <si>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</si>
  <si>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</si>
  <si>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</si>
  <si>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</si>
  <si>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</si>
  <si>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</si>
  <si>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</si>
  <si>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</si>
  <si>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</si>
  <si>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</si>
  <si>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</si>
  <si>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</si>
  <si>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</si>
  <si>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</si>
  <si>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</si>
  <si>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</si>
  <si>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</si>
  <si>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</si>
  <si>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</si>
  <si>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</si>
  <si>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</si>
  <si>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</si>
  <si>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</si>
  <si>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</si>
  <si>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</si>
  <si>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</si>
  <si>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</si>
  <si>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</si>
  <si>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</si>
  <si>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</si>
  <si>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</si>
  <si>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</si>
  <si>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</si>
  <si>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</si>
  <si>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</si>
  <si>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</si>
  <si>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</si>
  <si>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</si>
  <si>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</si>
  <si>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</si>
  <si>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</si>
  <si>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</si>
  <si>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</si>
  <si>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</si>
  <si>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</si>
  <si>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</si>
  <si>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</si>
  <si>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</si>
  <si>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</si>
  <si>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</si>
  <si>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</si>
  <si>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</si>
  <si>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</si>
  <si>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</si>
  <si>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</si>
  <si>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</si>
  <si>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</si>
  <si>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</si>
  <si>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</si>
  <si>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</si>
  <si>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</si>
  <si>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</si>
  <si>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</si>
  <si>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</si>
  <si>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</si>
  <si>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</si>
  <si>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</si>
  <si>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</si>
  <si>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</si>
  <si>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</si>
  <si>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</si>
  <si>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</si>
  <si>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</si>
  <si>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</si>
  <si>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</si>
  <si>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</si>
  <si>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</si>
  <si>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</si>
  <si>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</si>
  <si>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</si>
  <si>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</si>
  <si>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</si>
  <si>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</si>
  <si>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</si>
  <si>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</si>
  <si>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</si>
  <si>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</si>
  <si>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</si>
  <si>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</si>
  <si>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</si>
  <si>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</si>
  <si>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</si>
  <si>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</si>
  <si>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</si>
  <si>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</si>
  <si>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</si>
  <si>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</si>
  <si>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</si>
  <si>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</si>
  <si>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</si>
  <si>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</si>
  <si>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</si>
  <si>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</si>
  <si>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</si>
  <si>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</si>
  <si>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</si>
  <si>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</si>
  <si>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</si>
  <si>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</si>
  <si>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</si>
  <si>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</si>
  <si>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</si>
  <si>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</si>
  <si>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</si>
  <si>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</si>
  <si>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</si>
  <si>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</si>
  <si>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</si>
  <si>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</si>
  <si>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</si>
  <si>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</si>
  <si>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</si>
  <si>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</si>
  <si>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</si>
  <si>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</si>
  <si>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</si>
  <si>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</si>
  <si>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</si>
  <si>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</si>
  <si>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</si>
  <si>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</si>
  <si>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</si>
  <si>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</si>
  <si>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</si>
  <si>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</si>
  <si>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</si>
  <si>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</si>
  <si>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</si>
  <si>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</si>
  <si>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</si>
  <si>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</si>
  <si>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</si>
  <si>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</si>
  <si>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</si>
  <si>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</si>
  <si>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</si>
  <si>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</si>
  <si>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</si>
  <si>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</si>
  <si>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</si>
  <si>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</si>
  <si>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</si>
  <si>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</si>
  <si>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</si>
  <si>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</si>
  <si>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</si>
  <si>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</si>
  <si>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</si>
  <si>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</si>
  <si>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</si>
  <si>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</si>
  <si>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</si>
  <si>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</si>
  <si>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</si>
  <si>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</si>
  <si>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</si>
  <si>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</si>
  <si>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</si>
  <si>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</si>
  <si>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</si>
  <si>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</si>
  <si>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</si>
  <si>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</si>
  <si>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</si>
  <si>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</si>
  <si>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</si>
  <si>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</si>
  <si>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</si>
  <si>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</si>
  <si>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</si>
  <si>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</si>
  <si>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</si>
  <si>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</si>
  <si>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</si>
  <si>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</si>
  <si>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</si>
  <si>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</si>
  <si>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</si>
  <si>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</si>
  <si>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</si>
  <si>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</si>
  <si>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</si>
  <si>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</si>
  <si>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</si>
  <si>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</si>
  <si>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</si>
  <si>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</si>
  <si>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</si>
  <si>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</si>
  <si>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</si>
  <si>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</si>
  <si>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</si>
  <si>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</si>
  <si>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</si>
  <si>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</si>
  <si>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</si>
  <si>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</si>
  <si>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</si>
  <si>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</si>
  <si>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</si>
  <si>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</si>
  <si>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</si>
  <si>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</si>
  <si>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</si>
  <si>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</si>
  <si>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</si>
  <si>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</si>
  <si>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</si>
  <si>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</si>
  <si>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</si>
  <si>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</si>
  <si>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</si>
  <si>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</si>
  <si>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</si>
  <si>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</si>
  <si>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</si>
  <si>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</si>
  <si>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</si>
  <si>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</si>
  <si>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</si>
  <si>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</si>
  <si>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</si>
  <si>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</si>
  <si>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</si>
  <si>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</si>
  <si>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</si>
  <si>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</si>
  <si>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</si>
  <si>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</si>
  <si>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</si>
  <si>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</si>
  <si>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</si>
  <si>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</si>
  <si>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</si>
  <si>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</si>
  <si>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</si>
  <si>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</si>
  <si>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</si>
  <si>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</si>
  <si>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</si>
  <si>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</si>
  <si>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</si>
  <si>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</si>
  <si>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</si>
  <si>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</si>
  <si>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</si>
  <si>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</si>
  <si>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</si>
  <si>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</si>
  <si>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</si>
  <si>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</si>
  <si>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</si>
  <si>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</si>
  <si>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</si>
  <si>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</si>
  <si>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</si>
  <si>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</si>
  <si>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</si>
  <si>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</si>
  <si>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</si>
  <si>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</si>
  <si>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</si>
  <si>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</si>
  <si>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</si>
  <si>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</si>
  <si>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</si>
  <si>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</si>
  <si>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</si>
  <si>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</si>
  <si>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</si>
  <si>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</si>
  <si>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</si>
  <si>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</si>
  <si>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</si>
  <si>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</si>
  <si>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</si>
  <si>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</si>
  <si>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</si>
  <si>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</si>
  <si>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</si>
  <si>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</si>
  <si>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</si>
  <si>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</si>
  <si>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</si>
  <si>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</si>
  <si>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</si>
  <si>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</si>
  <si>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</si>
  <si>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</si>
  <si>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</si>
  <si>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</si>
  <si>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</si>
  <si>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</si>
  <si>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</si>
  <si>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</si>
  <si>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</si>
  <si>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</si>
  <si>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</si>
  <si>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</si>
  <si>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</si>
  <si>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</si>
  <si>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</si>
  <si>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</si>
  <si>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</si>
  <si>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</si>
  <si>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</si>
  <si>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</si>
  <si>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</si>
  <si>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</si>
  <si>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</si>
  <si>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</si>
  <si>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</si>
  <si>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</si>
  <si>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</si>
  <si>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</si>
  <si>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</si>
  <si>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</si>
  <si>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</si>
  <si>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</si>
  <si>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</si>
  <si>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</si>
  <si>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</si>
  <si>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</si>
  <si>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</si>
  <si>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</si>
  <si>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</si>
  <si>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</si>
  <si>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</si>
  <si>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</si>
  <si>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</si>
  <si>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</si>
  <si>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</si>
  <si>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</si>
  <si>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</si>
  <si>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</si>
  <si>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</si>
  <si>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</si>
  <si>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</si>
  <si>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</si>
  <si>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</si>
  <si>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</si>
  <si>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</si>
  <si>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</si>
  <si>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</si>
  <si>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</si>
  <si>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</si>
  <si>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</si>
  <si>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</si>
  <si>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</si>
  <si>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</si>
  <si>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</si>
  <si>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</si>
  <si>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</si>
  <si>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</si>
  <si>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</si>
  <si>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</si>
  <si>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</si>
  <si>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</si>
  <si>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</si>
  <si>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</si>
  <si>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</si>
  <si>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</si>
  <si>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</si>
  <si>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</si>
  <si>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</si>
  <si>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</si>
  <si>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</si>
  <si>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</si>
  <si>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</si>
  <si>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</si>
  <si>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</si>
  <si>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</si>
  <si>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</si>
  <si>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</si>
  <si>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</si>
  <si>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</si>
  <si>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</si>
  <si>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</si>
  <si>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</si>
  <si>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</si>
  <si>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</si>
  <si>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</si>
  <si>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</si>
  <si>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</si>
  <si>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</si>
  <si>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</si>
  <si>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</si>
  <si>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</si>
  <si>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</si>
  <si>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</si>
  <si>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</si>
  <si>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</si>
  <si>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</si>
  <si>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</si>
  <si>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</si>
  <si>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</si>
  <si>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</si>
  <si>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</si>
  <si>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</si>
  <si>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</si>
  <si>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</si>
  <si>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</si>
  <si>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</si>
  <si>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</si>
  <si>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</si>
  <si>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</si>
  <si>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</si>
  <si>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</si>
  <si>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</si>
  <si>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</si>
  <si>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</si>
  <si>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</si>
  <si>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</si>
  <si>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</si>
  <si>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</si>
  <si>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</si>
  <si>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</si>
  <si>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</si>
  <si>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</si>
  <si>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</si>
  <si>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</si>
  <si>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</si>
  <si>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</si>
  <si>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</si>
  <si>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</si>
  <si>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</si>
  <si>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</si>
  <si>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</si>
  <si>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</si>
  <si>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</si>
  <si>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</si>
  <si>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</si>
  <si>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</si>
  <si>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</si>
  <si>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</si>
  <si>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</si>
  <si>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</si>
  <si>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</si>
  <si>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</si>
  <si>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</si>
  <si>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</si>
  <si>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</si>
  <si>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</si>
  <si>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</si>
  <si>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</si>
  <si>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</si>
  <si>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</si>
  <si>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</si>
  <si>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</si>
  <si>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</si>
  <si>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</si>
  <si>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</si>
  <si>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</si>
  <si>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</si>
  <si>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</si>
  <si>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</si>
  <si>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</si>
  <si>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</si>
  <si>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</si>
  <si>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</si>
  <si>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</si>
  <si>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</si>
  <si>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</si>
  <si>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</si>
  <si>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</si>
  <si>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</si>
  <si>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</si>
  <si>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</si>
  <si>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</si>
  <si>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</si>
  <si>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</si>
  <si>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</si>
  <si>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</si>
  <si>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</si>
  <si>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</si>
  <si>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</si>
  <si>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</si>
  <si>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</si>
  <si>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</si>
  <si>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</si>
  <si>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</si>
  <si>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</si>
  <si>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</si>
  <si>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</si>
  <si>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</si>
  <si>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</si>
  <si>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</si>
  <si>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</si>
  <si>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</si>
  <si>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</si>
  <si>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</si>
  <si>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</si>
  <si>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</si>
  <si>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</si>
  <si>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</si>
  <si>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</si>
  <si>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</si>
  <si>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</si>
  <si>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</si>
  <si>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</si>
  <si>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</si>
  <si>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</si>
  <si>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</si>
  <si>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</si>
  <si>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</si>
  <si>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</si>
  <si>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</si>
  <si>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</si>
  <si>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</si>
  <si>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</si>
  <si>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</si>
  <si>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</si>
  <si>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</si>
  <si>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</si>
  <si>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</si>
  <si>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</si>
  <si>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</si>
  <si>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</si>
  <si>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</si>
  <si>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</si>
  <si>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</si>
  <si>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</si>
  <si>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</si>
  <si>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</si>
  <si>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</si>
  <si>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</si>
  <si>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</si>
  <si>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</si>
  <si>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</si>
  <si>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</si>
  <si>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</si>
  <si>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</si>
  <si>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</si>
  <si>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</si>
  <si>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</si>
  <si>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</si>
  <si>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</si>
  <si>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</si>
  <si>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</si>
  <si>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</si>
  <si>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</si>
  <si>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</si>
  <si>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</si>
  <si>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</si>
  <si>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</si>
  <si>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</si>
  <si>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</si>
  <si>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</si>
  <si>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</si>
  <si>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</si>
  <si>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</si>
  <si>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</si>
  <si>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</si>
  <si>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</si>
  <si>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</si>
  <si>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</si>
  <si>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</si>
  <si>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</si>
  <si>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</si>
  <si>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</si>
  <si>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</si>
  <si>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</si>
  <si>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</si>
  <si>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</si>
  <si>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</si>
  <si>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</si>
  <si>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</si>
  <si>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</si>
  <si>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</si>
  <si>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</si>
  <si>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</si>
  <si>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</si>
  <si>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</si>
  <si>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</si>
  <si>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</si>
  <si>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</si>
  <si>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</si>
  <si>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</si>
  <si>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</si>
  <si>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</si>
  <si>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</si>
  <si>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</si>
  <si>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</si>
  <si>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</si>
  <si>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</si>
  <si>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</si>
  <si>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</si>
  <si>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</si>
  <si>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</si>
  <si>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</si>
  <si>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</si>
  <si>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</si>
  <si>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</si>
  <si>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</si>
  <si>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</si>
  <si>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</si>
  <si>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</si>
  <si>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</si>
  <si>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</si>
  <si>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</si>
  <si>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</si>
  <si>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</si>
  <si>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</si>
  <si>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</si>
  <si>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</si>
  <si>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</si>
  <si>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</si>
  <si>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</si>
  <si>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</si>
  <si>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</si>
  <si>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</si>
  <si>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</si>
  <si>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</si>
  <si>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</si>
  <si>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</si>
  <si>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</si>
  <si>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</si>
  <si>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</si>
  <si>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</si>
  <si>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</si>
  <si>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</si>
  <si>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</si>
  <si>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</si>
  <si>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</si>
  <si>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</si>
  <si>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</si>
  <si>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</si>
  <si>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</si>
  <si>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</si>
  <si>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</si>
  <si>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</si>
  <si>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</si>
  <si>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</si>
  <si>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</si>
  <si>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</si>
  <si>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</si>
  <si>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</si>
  <si>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</si>
  <si>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</si>
  <si>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</si>
  <si>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</si>
  <si>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</si>
  <si>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</si>
  <si>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</si>
  <si>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</si>
  <si>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</si>
  <si>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</si>
  <si>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</si>
  <si>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</si>
  <si>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</si>
  <si>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</si>
  <si>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</si>
  <si>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</si>
  <si>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</si>
  <si>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</si>
  <si>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</si>
  <si>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</si>
  <si>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</si>
  <si>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</si>
  <si>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</si>
  <si>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</si>
  <si>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</si>
  <si>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</si>
  <si>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</si>
  <si>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</si>
  <si>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</si>
  <si>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</si>
  <si>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</si>
  <si>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</si>
  <si>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</si>
  <si>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</si>
  <si>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</si>
  <si>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</si>
  <si>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</si>
  <si>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</si>
  <si>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</si>
  <si>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</si>
  <si>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</si>
  <si>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</si>
  <si>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</si>
  <si>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</si>
  <si>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</si>
  <si>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</si>
  <si>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</si>
  <si>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</si>
  <si>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</si>
  <si>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</si>
  <si>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</si>
  <si>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</si>
  <si>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</si>
  <si>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</si>
  <si>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</si>
  <si>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</si>
  <si>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</si>
  <si>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</si>
  <si>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</si>
  <si>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</si>
  <si>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</si>
  <si>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</si>
  <si>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</si>
  <si>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</si>
  <si>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</si>
  <si>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</si>
  <si>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</si>
  <si>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</si>
  <si>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</si>
  <si>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</si>
  <si>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</si>
  <si>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</si>
  <si>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</si>
  <si>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</si>
  <si>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</si>
  <si>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</si>
  <si>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</si>
  <si>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</si>
  <si>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</si>
  <si>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</si>
  <si>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</si>
  <si>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</si>
  <si>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</si>
  <si>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</si>
  <si>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</si>
  <si>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</si>
  <si>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</si>
  <si>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</si>
  <si>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</si>
  <si>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</si>
  <si>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</si>
  <si>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</si>
  <si>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</si>
  <si>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</si>
  <si>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</si>
  <si>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</si>
  <si>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</si>
  <si>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</si>
  <si>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</si>
  <si>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</si>
  <si>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</si>
  <si>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</si>
  <si>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</si>
  <si>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</si>
  <si>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</si>
  <si>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</si>
  <si>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</si>
  <si>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</si>
  <si>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</si>
  <si>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</si>
  <si>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</si>
  <si>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</si>
  <si>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</si>
  <si>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</si>
  <si>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</si>
  <si>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</si>
  <si>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</si>
  <si>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</si>
  <si>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</si>
  <si>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</si>
  <si>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</si>
  <si>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</si>
  <si>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</si>
  <si>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</si>
  <si>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</si>
  <si>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</si>
  <si>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</si>
  <si>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</si>
  <si>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</si>
  <si>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</si>
  <si>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</si>
  <si>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</si>
  <si>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</si>
  <si>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</si>
  <si>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</si>
  <si>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</si>
  <si>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</si>
  <si>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</si>
  <si>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</si>
  <si>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</si>
  <si>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</si>
  <si>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</si>
  <si>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</si>
  <si>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</si>
  <si>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</si>
  <si>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</si>
  <si>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</si>
  <si>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</si>
  <si>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</si>
  <si>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</si>
  <si>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</si>
  <si>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</si>
  <si>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</si>
  <si>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</si>
  <si>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</si>
  <si>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</si>
  <si>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</si>
  <si>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</si>
  <si>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</si>
  <si>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</si>
  <si>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</si>
  <si>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</si>
  <si>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</si>
  <si>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</si>
  <si>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</si>
  <si>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</si>
  <si>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</si>
  <si>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</si>
  <si>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</si>
  <si>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</si>
  <si>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</si>
  <si>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</si>
  <si>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</si>
  <si>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</si>
  <si>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</si>
  <si>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</si>
  <si>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</si>
  <si>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</si>
  <si>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</si>
  <si>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</si>
  <si>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</si>
  <si>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</si>
  <si>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</si>
  <si>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</si>
  <si>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</si>
  <si>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</si>
  <si>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</si>
  <si>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</si>
  <si>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</si>
  <si>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</si>
  <si>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</si>
  <si>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</si>
  <si>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</si>
  <si>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</si>
  <si>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</si>
  <si>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</si>
  <si>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</si>
  <si>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</si>
  <si>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</si>
  <si>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</si>
  <si>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</si>
  <si>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</si>
  <si>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</si>
  <si>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</si>
  <si>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</si>
  <si>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</si>
  <si>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</si>
  <si>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</si>
  <si>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</si>
  <si>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</si>
  <si>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</si>
  <si>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</si>
  <si>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</si>
  <si>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</si>
  <si>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</si>
  <si>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</si>
  <si>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</si>
  <si>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</si>
  <si>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</si>
  <si>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</si>
  <si>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</si>
  <si>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</si>
  <si>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</si>
  <si>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</si>
  <si>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</si>
  <si>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</si>
  <si>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</si>
  <si>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</si>
  <si>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</si>
  <si>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</si>
  <si>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</si>
  <si>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</si>
  <si>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</si>
  <si>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</si>
  <si>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</si>
  <si>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</si>
  <si>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</si>
  <si>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</si>
  <si>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</si>
  <si>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</si>
  <si>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</si>
  <si>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</si>
  <si>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</si>
  <si>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</si>
  <si>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</si>
  <si>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</si>
  <si>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</si>
  <si>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</si>
  <si>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</si>
  <si>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</si>
  <si>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</si>
  <si>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</si>
  <si>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</si>
  <si>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</si>
  <si>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</si>
  <si>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</si>
  <si>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</si>
  <si>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</si>
  <si>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</si>
  <si>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</si>
  <si>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</si>
  <si>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</si>
  <si>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</si>
  <si>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</si>
  <si>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</si>
  <si>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</si>
  <si>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</si>
  <si>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</si>
  <si>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</si>
  <si>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</si>
  <si>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</si>
  <si>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</si>
  <si>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</si>
  <si>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</si>
  <si>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</si>
  <si>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</si>
  <si>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</si>
  <si>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</si>
  <si>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</si>
  <si>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</si>
  <si>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</si>
  <si>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</si>
  <si>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</si>
  <si>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</si>
  <si>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</si>
  <si>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</si>
  <si>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</si>
  <si>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</si>
  <si>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</si>
  <si>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</si>
  <si>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</si>
  <si>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</si>
  <si>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</si>
  <si>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</si>
  <si>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</si>
  <si>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</si>
  <si>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</si>
  <si>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</si>
  <si>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</si>
  <si>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</si>
  <si>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</si>
  <si>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</si>
  <si>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</si>
  <si>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</si>
  <si>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</si>
  <si>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</si>
  <si>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</si>
  <si>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</si>
  <si>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</si>
  <si>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</si>
  <si>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</si>
  <si>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</si>
  <si>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</si>
  <si>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</si>
  <si>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</si>
  <si>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</si>
  <si>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</si>
  <si>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</si>
  <si>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</si>
  <si>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</si>
  <si>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</si>
  <si>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</si>
  <si>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</si>
  <si>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</si>
  <si>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</si>
  <si>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</si>
  <si>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</si>
  <si>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</si>
  <si>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</si>
  <si>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</si>
  <si>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</si>
  <si>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</si>
  <si>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</si>
  <si>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</si>
  <si>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</si>
  <si>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</si>
  <si>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</si>
  <si>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</si>
  <si>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</si>
  <si>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</si>
  <si>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</si>
  <si>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</si>
  <si>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</si>
  <si>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</si>
  <si>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</si>
  <si>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</si>
  <si>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</si>
  <si>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</si>
  <si>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</si>
  <si>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</si>
  <si>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</si>
  <si>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</si>
  <si>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</si>
  <si>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</si>
  <si>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</si>
  <si>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</si>
  <si>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</si>
  <si>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</si>
  <si>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</si>
  <si>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</si>
  <si>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</si>
  <si>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</si>
  <si>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</si>
  <si>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</si>
  <si>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</si>
  <si>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</si>
  <si>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</si>
  <si>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</si>
  <si>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</si>
  <si>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</si>
  <si>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</si>
  <si>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</si>
  <si>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</si>
  <si>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</si>
  <si>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</si>
  <si>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</si>
  <si>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</si>
  <si>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</si>
  <si>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</si>
  <si>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</si>
  <si>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</si>
  <si>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</si>
  <si>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</si>
  <si>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</si>
  <si>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</si>
  <si>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</si>
  <si>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</si>
  <si>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</si>
  <si>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</si>
  <si>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</si>
  <si>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</si>
  <si>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</si>
  <si>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</si>
  <si>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</si>
  <si>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</si>
  <si>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</si>
  <si>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</si>
  <si>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</si>
  <si>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</si>
  <si>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</si>
  <si>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</si>
  <si>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</si>
  <si>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</si>
  <si>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</si>
  <si>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</si>
  <si>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</si>
  <si>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</si>
  <si>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</si>
  <si>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</si>
  <si>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</si>
  <si>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</si>
  <si>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</si>
  <si>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</si>
  <si>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</si>
  <si>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</si>
  <si>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</si>
  <si>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</si>
  <si>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</si>
  <si>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</si>
  <si>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</si>
  <si>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</si>
  <si>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</si>
  <si>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</si>
  <si>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</si>
  <si>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</si>
  <si>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</si>
  <si>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</si>
  <si>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</si>
  <si>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</si>
  <si>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</si>
  <si>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</si>
  <si>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</si>
  <si>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</si>
  <si>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</si>
  <si>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</si>
  <si>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</si>
  <si>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</si>
  <si>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</si>
  <si>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</si>
  <si>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</si>
  <si>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</si>
  <si>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</si>
  <si>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</si>
  <si>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</si>
  <si>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</si>
  <si>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</si>
  <si>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</si>
  <si>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</si>
  <si>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</si>
  <si>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</si>
  <si>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</si>
  <si>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</si>
  <si>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</si>
  <si>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</si>
  <si>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</si>
  <si>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</si>
  <si>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</si>
  <si>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</si>
  <si>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</si>
  <si>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</si>
  <si>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</si>
  <si>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</si>
  <si>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</si>
  <si>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</si>
  <si>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</si>
  <si>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</si>
  <si>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</si>
  <si>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</si>
  <si>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</si>
  <si>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</si>
  <si>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</si>
  <si>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</si>
  <si>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</si>
  <si>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</si>
  <si>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</si>
  <si>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</si>
  <si>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</si>
  <si>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</si>
  <si>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</si>
  <si>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</si>
  <si>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</si>
  <si>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</si>
  <si>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</si>
  <si>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</si>
  <si>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</si>
  <si>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</si>
  <si>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</si>
  <si>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</si>
  <si>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</si>
  <si>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</si>
  <si>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</si>
  <si>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</si>
  <si>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</si>
  <si>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</si>
  <si>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</si>
  <si>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</si>
  <si>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</si>
  <si>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</si>
  <si>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</si>
  <si>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</si>
  <si>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</si>
  <si>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</si>
  <si>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</si>
  <si>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</si>
  <si>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</si>
  <si>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</si>
  <si>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</si>
  <si>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</si>
  <si>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</si>
  <si>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</si>
  <si>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</si>
  <si>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</si>
  <si>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</si>
  <si>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</si>
  <si>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</si>
  <si>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</si>
  <si>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</si>
  <si>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</si>
  <si>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</si>
  <si>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</si>
  <si>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</si>
  <si>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</si>
  <si>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</si>
  <si>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</si>
  <si>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</si>
  <si>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</si>
  <si>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</si>
  <si>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</si>
  <si>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</si>
  <si>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</si>
  <si>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</si>
  <si>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</si>
  <si>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</si>
  <si>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</si>
  <si>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</si>
  <si>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</si>
  <si>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</si>
  <si>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</si>
  <si>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</si>
  <si>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</si>
  <si>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</si>
  <si>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</si>
  <si>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</si>
  <si>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</si>
  <si>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</si>
  <si>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</si>
  <si>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</si>
  <si>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</si>
  <si>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</si>
  <si>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</si>
  <si>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</si>
  <si>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</si>
  <si>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</si>
  <si>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</si>
  <si>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</si>
  <si>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</si>
  <si>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</si>
  <si>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</si>
  <si>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</si>
  <si>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</si>
  <si>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</si>
  <si>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</si>
  <si>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</si>
  <si>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</si>
  <si>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</si>
  <si>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</si>
  <si>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</si>
  <si>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</si>
  <si>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</si>
  <si>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</si>
  <si>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</si>
  <si>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</si>
  <si>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</si>
  <si>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</si>
  <si>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</si>
  <si>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</si>
  <si>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</si>
  <si>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</si>
  <si>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</si>
  <si>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</si>
  <si>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</si>
  <si>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</si>
  <si>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</si>
  <si>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</si>
  <si>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</si>
  <si>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</si>
  <si>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</si>
  <si>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</si>
  <si>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</si>
  <si>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</si>
  <si>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</si>
  <si>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</si>
  <si>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</si>
  <si>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</si>
  <si>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</si>
  <si>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</si>
  <si>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</si>
  <si>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</si>
  <si>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</si>
  <si>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</si>
  <si>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</si>
  <si>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</si>
  <si>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</si>
  <si>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</si>
  <si>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</si>
  <si>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</si>
  <si>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</si>
  <si>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</si>
  <si>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</si>
  <si>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</si>
  <si>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</si>
  <si>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</si>
  <si>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</si>
  <si>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</si>
  <si>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</si>
  <si>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</si>
  <si>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</si>
  <si>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</si>
  <si>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</si>
  <si>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</si>
  <si>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</si>
  <si>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</si>
  <si>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</si>
  <si>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</si>
  <si>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</si>
  <si>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</si>
  <si>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</si>
  <si>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</si>
  <si>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</si>
  <si>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</si>
  <si>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</si>
  <si>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</si>
  <si>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</si>
  <si>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</si>
  <si>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</si>
  <si>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</si>
  <si>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</si>
  <si>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</si>
  <si>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</si>
  <si>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</si>
  <si>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</si>
  <si>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</si>
  <si>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</si>
  <si>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</si>
  <si>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</si>
  <si>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</si>
  <si>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</si>
  <si>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</si>
  <si>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</si>
  <si>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</si>
  <si>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</si>
  <si>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</si>
  <si>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</si>
  <si>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</si>
  <si>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</si>
  <si>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</si>
  <si>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</si>
  <si>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</si>
  <si>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</si>
  <si>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</si>
  <si>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</si>
  <si>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</si>
  <si>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</si>
  <si>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</si>
  <si>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</si>
  <si>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</si>
  <si>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</si>
  <si>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</si>
  <si>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</si>
  <si>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</si>
  <si>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</si>
  <si>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</si>
  <si>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</si>
  <si>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</si>
  <si>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</si>
  <si>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</si>
  <si>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</si>
  <si>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</si>
  <si>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</si>
  <si>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</si>
  <si>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</si>
  <si>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</si>
  <si>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</si>
  <si>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</si>
  <si>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</si>
  <si>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</si>
  <si>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</si>
  <si>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</si>
  <si>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</si>
  <si>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</si>
  <si>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</si>
  <si>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</si>
  <si>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</si>
  <si>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</si>
  <si>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</si>
  <si>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</si>
  <si>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</si>
  <si>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</si>
  <si>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</si>
  <si>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</si>
  <si>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</si>
  <si>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</si>
  <si>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</si>
  <si>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</si>
  <si>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</si>
  <si>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</si>
  <si>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</si>
  <si>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</si>
  <si>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</si>
  <si>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</si>
  <si>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</si>
  <si>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</si>
  <si>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</si>
  <si>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</si>
  <si>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</si>
  <si>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</si>
  <si>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</si>
  <si>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</si>
  <si>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</si>
  <si>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</si>
  <si>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</si>
  <si>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</si>
  <si>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</si>
  <si>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</si>
  <si>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</si>
  <si>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</si>
  <si>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</si>
  <si>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</si>
  <si>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</si>
  <si>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</si>
  <si>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</si>
  <si>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</si>
  <si>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</si>
  <si>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</si>
  <si>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</si>
  <si>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</si>
  <si>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</si>
  <si>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</si>
  <si>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</si>
  <si>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</si>
  <si>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</si>
  <si>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</si>
  <si>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</si>
  <si>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</si>
  <si>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</si>
  <si>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</si>
  <si>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</si>
  <si>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</si>
  <si>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</si>
  <si>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</si>
  <si>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</si>
  <si>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</si>
  <si>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</si>
  <si>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</si>
  <si>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</si>
  <si>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</si>
  <si>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</si>
  <si>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</si>
  <si>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</si>
  <si>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</si>
  <si>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</si>
  <si>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</si>
  <si>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</si>
  <si>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</si>
  <si>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</si>
  <si>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</si>
  <si>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</si>
  <si>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</si>
  <si>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</si>
  <si>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</si>
  <si>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</si>
  <si>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</si>
  <si>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</si>
  <si>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</si>
  <si>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</si>
  <si>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</si>
  <si>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</si>
  <si>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</si>
  <si>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</si>
  <si>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</si>
  <si>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</si>
  <si>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</si>
  <si>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</si>
  <si>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</si>
  <si>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</si>
  <si>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</si>
  <si>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</si>
  <si>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</si>
  <si>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</si>
  <si>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</si>
  <si>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</si>
  <si>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</si>
  <si>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</si>
  <si>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</si>
  <si>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</si>
  <si>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</si>
  <si>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</si>
  <si>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</si>
  <si>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</si>
  <si>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</si>
  <si>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</si>
  <si>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</si>
  <si>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</si>
  <si>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</si>
  <si>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</si>
  <si>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</si>
  <si>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</si>
  <si>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</si>
  <si>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</si>
  <si>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</si>
  <si>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</si>
  <si>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</si>
  <si>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</si>
  <si>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</si>
  <si>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</si>
  <si>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</si>
  <si>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</si>
  <si>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</si>
  <si>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</si>
  <si>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</si>
  <si>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</si>
  <si>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</si>
  <si>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</si>
  <si>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</si>
  <si>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</si>
  <si>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</si>
  <si>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</si>
  <si>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</si>
  <si>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</si>
  <si>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</si>
  <si>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</si>
  <si>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</si>
  <si>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</si>
  <si>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</si>
  <si>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</si>
  <si>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</si>
  <si>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</si>
  <si>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</si>
  <si>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</si>
  <si>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</si>
  <si>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</si>
  <si>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</si>
  <si>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</si>
  <si>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</si>
  <si>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</si>
  <si>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</si>
  <si>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</si>
  <si>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</si>
  <si>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</si>
  <si>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</si>
  <si>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</si>
  <si>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</si>
  <si>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</si>
  <si>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</si>
  <si>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</si>
  <si>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</si>
  <si>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</si>
  <si>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</si>
  <si>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</si>
  <si>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</si>
  <si>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</si>
  <si>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</si>
  <si>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</si>
  <si>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</si>
  <si>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</si>
  <si>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</si>
  <si>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</si>
  <si>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</si>
  <si>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</si>
  <si>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</si>
  <si>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</si>
  <si>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</si>
  <si>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</si>
  <si>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</si>
  <si>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</si>
  <si>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</si>
  <si>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</si>
  <si>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</si>
  <si>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</si>
  <si>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</si>
  <si>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</si>
  <si>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</si>
  <si>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</si>
  <si>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</si>
  <si>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</si>
  <si>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</si>
  <si>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</si>
  <si>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</si>
  <si>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</si>
  <si>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</si>
  <si>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</si>
  <si>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</si>
  <si>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</si>
  <si>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</si>
  <si>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</si>
  <si>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</si>
  <si>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</si>
  <si>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</si>
  <si>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</si>
  <si>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</si>
  <si>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</si>
  <si>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</si>
  <si>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</si>
  <si>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</si>
  <si>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</si>
  <si>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</si>
  <si>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</si>
  <si>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</si>
  <si>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</si>
  <si>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</si>
  <si>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</si>
  <si>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</si>
  <si>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</si>
  <si>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</si>
  <si>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</si>
  <si>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</si>
  <si>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</si>
  <si>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</si>
  <si>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</si>
  <si>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</si>
  <si>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</si>
  <si>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</si>
  <si>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</si>
  <si>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</si>
  <si>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</si>
  <si>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</si>
  <si>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</si>
  <si>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</si>
  <si>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</si>
  <si>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</si>
  <si>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</si>
  <si>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</si>
  <si>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</si>
  <si>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</si>
  <si>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</si>
  <si>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</si>
  <si>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</si>
  <si>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</si>
  <si>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</si>
  <si>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</si>
  <si>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</si>
  <si>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</si>
  <si>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</si>
  <si>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</si>
  <si>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</si>
  <si>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</si>
  <si>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</si>
  <si>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</si>
  <si>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</si>
  <si>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</si>
  <si>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</si>
  <si>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</si>
  <si>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</si>
  <si>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</si>
  <si>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</si>
  <si>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</si>
  <si>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</si>
  <si>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</si>
  <si>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</si>
  <si>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</si>
  <si>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</si>
  <si>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</si>
  <si>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</si>
  <si>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</si>
  <si>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</si>
  <si>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</si>
  <si>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</si>
  <si>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</si>
  <si>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</si>
  <si>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</si>
  <si>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</si>
  <si>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</si>
  <si>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</si>
  <si>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</si>
  <si>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</si>
  <si>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</si>
  <si>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</si>
  <si>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</si>
  <si>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</si>
  <si>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</si>
  <si>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</si>
  <si>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</si>
  <si>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</si>
  <si>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</si>
  <si>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</si>
  <si>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</si>
  <si>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</si>
  <si>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</si>
  <si>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</si>
  <si>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</si>
  <si>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</si>
  <si>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</si>
  <si>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</si>
  <si>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</si>
  <si>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</si>
  <si>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</si>
  <si>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</si>
  <si>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</si>
  <si>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</si>
  <si>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</si>
  <si>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</si>
  <si>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</si>
  <si>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</si>
  <si>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</si>
  <si>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</si>
  <si>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</si>
  <si>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</si>
  <si>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</si>
  <si>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</si>
  <si>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</si>
  <si>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</si>
  <si>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</si>
  <si>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</si>
  <si>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</si>
  <si>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</si>
  <si>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</si>
  <si>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</si>
  <si>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</si>
  <si>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</si>
  <si>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</si>
  <si>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</si>
  <si>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</si>
  <si>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</si>
  <si>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</si>
  <si>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</si>
  <si>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</si>
  <si>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</si>
  <si>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</si>
  <si>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</si>
  <si>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</si>
  <si>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</si>
  <si>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</si>
  <si>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</si>
  <si>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</si>
  <si>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</si>
  <si>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</si>
  <si>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</si>
  <si>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</si>
  <si>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</si>
  <si>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</si>
  <si>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</si>
  <si>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</si>
  <si>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</si>
  <si>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</si>
  <si>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</si>
  <si>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</si>
  <si>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</si>
  <si>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</si>
  <si>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</si>
  <si>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</si>
  <si>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</si>
  <si>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</si>
  <si>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</si>
  <si>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</si>
  <si>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</si>
  <si>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</si>
  <si>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</si>
  <si>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</si>
  <si>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</si>
  <si>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</si>
  <si>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</si>
  <si>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</si>
  <si>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</si>
  <si>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</si>
  <si>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</si>
  <si>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</si>
  <si>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</si>
  <si>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</si>
  <si>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</si>
  <si>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</si>
  <si>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</si>
  <si>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</si>
  <si>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</si>
  <si>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</si>
  <si>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</si>
  <si>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</si>
  <si>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</si>
  <si>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</si>
  <si>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</si>
  <si>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</si>
  <si>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</si>
  <si>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</si>
  <si>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</si>
  <si>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</si>
  <si>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</si>
  <si>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</si>
  <si>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</si>
  <si>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</si>
  <si>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</si>
  <si>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</si>
  <si>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</si>
  <si>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</si>
  <si>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</si>
  <si>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</si>
  <si>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</si>
  <si>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</si>
  <si>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</si>
  <si>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</si>
  <si>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</si>
  <si>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</si>
  <si>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</si>
  <si>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</si>
  <si>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</si>
  <si>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</si>
  <si>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</si>
  <si>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</si>
  <si>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</si>
  <si>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</si>
  <si>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</si>
  <si>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</si>
  <si>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</si>
  <si>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</si>
  <si>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</si>
  <si>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</si>
  <si>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</si>
  <si>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</si>
  <si>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</si>
  <si>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</si>
  <si>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</si>
  <si>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</si>
  <si>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</si>
  <si>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</si>
  <si>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</si>
  <si>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</si>
  <si>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</si>
  <si>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</si>
  <si>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</si>
  <si>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</si>
  <si>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</si>
  <si>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</si>
  <si>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</si>
  <si>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</si>
  <si>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</si>
  <si>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</si>
  <si>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</si>
  <si>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</si>
  <si>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</si>
  <si>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</si>
  <si>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</si>
  <si>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</si>
  <si>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</si>
  <si>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</si>
  <si>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</si>
  <si>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</si>
  <si>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</si>
  <si>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</si>
  <si>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</si>
  <si>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</si>
  <si>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</si>
  <si>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</si>
  <si>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</si>
  <si>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</si>
  <si>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</si>
  <si>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</si>
  <si>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</si>
  <si>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</si>
  <si>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</si>
  <si>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</si>
  <si>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</si>
  <si>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</si>
  <si>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</si>
  <si>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</si>
  <si>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</si>
  <si>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</si>
  <si>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</si>
  <si>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</si>
  <si>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</si>
  <si>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</si>
  <si>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</si>
  <si>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</si>
  <si>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</si>
  <si>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</si>
  <si>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</si>
  <si>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</si>
  <si>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</si>
  <si>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</si>
  <si>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</si>
  <si>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</si>
  <si>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</si>
  <si>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</si>
  <si>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</si>
  <si>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</si>
  <si>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</si>
  <si>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</si>
  <si>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</si>
  <si>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</si>
  <si>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</si>
  <si>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</si>
  <si>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</si>
  <si>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</si>
  <si>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</si>
  <si>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</si>
  <si>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</si>
  <si>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</si>
  <si>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</si>
  <si>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</si>
  <si>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</si>
  <si>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</si>
  <si>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</si>
  <si>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</si>
  <si>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</si>
  <si>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</si>
  <si>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</si>
  <si>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</si>
  <si>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</si>
  <si>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</si>
  <si>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</si>
  <si>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</si>
  <si>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</si>
  <si>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</si>
  <si>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</si>
  <si>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</si>
  <si>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</si>
  <si>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</si>
  <si>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</si>
  <si>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</si>
  <si>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</si>
  <si>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</si>
  <si>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</si>
  <si>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</si>
  <si>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</si>
  <si>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</si>
  <si>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</si>
  <si>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</si>
  <si>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</si>
  <si>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</si>
  <si>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</si>
  <si>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</si>
  <si>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</si>
  <si>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</si>
  <si>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</si>
  <si>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</si>
  <si>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</si>
  <si>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</si>
  <si>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</si>
  <si>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</si>
  <si>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</si>
  <si>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</si>
  <si>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</si>
  <si>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</si>
  <si>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</si>
  <si>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</si>
  <si>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</si>
  <si>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</si>
  <si>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</si>
  <si>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</si>
  <si>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</si>
  <si>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</si>
  <si>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</si>
  <si>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</si>
  <si>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</si>
  <si>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</si>
  <si>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</si>
  <si>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</si>
  <si>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</si>
  <si>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</si>
  <si>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</si>
  <si>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</si>
  <si>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</si>
  <si>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</si>
  <si>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</si>
  <si>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</si>
  <si>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</si>
  <si>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</si>
  <si>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</si>
  <si>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</si>
  <si>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</si>
  <si>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</si>
  <si>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</si>
  <si>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</si>
  <si>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</si>
  <si>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</si>
  <si>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</si>
  <si>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</si>
  <si>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</si>
  <si>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</si>
  <si>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</si>
  <si>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</si>
  <si>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</si>
  <si>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</si>
  <si>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</si>
  <si>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</si>
  <si>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</si>
  <si>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</si>
  <si>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</si>
  <si>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</si>
  <si>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</si>
  <si>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</si>
  <si>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</si>
  <si>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</si>
  <si>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</si>
  <si>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</si>
  <si>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</si>
  <si>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</si>
  <si>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</si>
  <si>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</si>
  <si>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</si>
  <si>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</si>
  <si>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</si>
  <si>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</si>
  <si>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</si>
  <si>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</si>
  <si>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</si>
  <si>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</si>
  <si>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</si>
  <si>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</si>
  <si>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</si>
  <si>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</si>
  <si>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</si>
  <si>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</si>
  <si>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</si>
  <si>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</si>
  <si>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</si>
  <si>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</si>
  <si>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</si>
  <si>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</si>
  <si>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</si>
  <si>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</si>
  <si>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</si>
  <si>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</si>
  <si>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</si>
  <si>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</si>
  <si>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</si>
  <si>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</si>
  <si>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</si>
  <si>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</si>
  <si>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</si>
  <si>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</si>
  <si>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</si>
  <si>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</si>
  <si>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</si>
  <si>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</si>
  <si>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</si>
  <si>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</si>
  <si>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</si>
  <si>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</si>
  <si>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</si>
  <si>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</si>
  <si>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</si>
  <si>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</si>
  <si>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</si>
  <si>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</si>
  <si>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</si>
  <si>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</si>
  <si>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</si>
  <si>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</si>
  <si>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</si>
  <si>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</si>
  <si>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</si>
  <si>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</si>
  <si>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</si>
  <si>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</si>
  <si>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</si>
  <si>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</si>
  <si>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</si>
  <si>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</si>
  <si>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</si>
  <si>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</si>
  <si>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</si>
  <si>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</si>
  <si>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</si>
  <si>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</si>
  <si>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</si>
  <si>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</si>
  <si>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</si>
  <si>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</si>
  <si>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</si>
  <si>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</si>
  <si>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</si>
  <si>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</si>
  <si>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</si>
  <si>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</si>
  <si>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</si>
  <si>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</si>
  <si>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</si>
  <si>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</si>
  <si>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</si>
  <si>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</si>
  <si>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</si>
  <si>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</si>
  <si>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</si>
  <si>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</si>
  <si>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</si>
  <si>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</si>
  <si>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</si>
  <si>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</si>
  <si>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</si>
  <si>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</si>
  <si>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</si>
  <si>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</si>
  <si>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</si>
  <si>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</si>
  <si>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</si>
  <si>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</si>
  <si>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</si>
  <si>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</si>
  <si>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</si>
  <si>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</si>
  <si>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</si>
  <si>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</si>
  <si>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</si>
  <si>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</si>
  <si>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</si>
  <si>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</si>
  <si>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</si>
  <si>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</si>
  <si>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</si>
  <si>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</si>
  <si>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</si>
  <si>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</si>
  <si>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</si>
  <si>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</si>
  <si>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</si>
  <si>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</si>
  <si>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</si>
  <si>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</si>
  <si>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</si>
  <si>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</si>
  <si>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</si>
  <si>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</si>
  <si>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</si>
  <si>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</si>
  <si>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</si>
  <si>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</si>
  <si>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</si>
  <si>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</si>
  <si>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</si>
  <si>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</si>
  <si>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</si>
  <si>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</si>
  <si>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</si>
  <si>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</si>
  <si>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</si>
  <si>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</si>
  <si>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</si>
  <si>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</si>
  <si>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</si>
  <si>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</si>
  <si>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</si>
  <si>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</si>
  <si>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</si>
  <si>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</si>
  <si>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</si>
  <si>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</si>
  <si>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</si>
  <si>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</si>
  <si>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</si>
  <si>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</si>
  <si>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</si>
  <si>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</si>
  <si>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</si>
  <si>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</si>
  <si>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</si>
  <si>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</si>
  <si>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</si>
  <si>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</si>
  <si>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</si>
  <si>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</si>
  <si>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</si>
  <si>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</si>
  <si>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</si>
  <si>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</si>
  <si>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</si>
  <si>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</si>
  <si>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</si>
  <si>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</si>
  <si>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</si>
  <si>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</si>
  <si>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</si>
  <si>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</si>
  <si>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</si>
  <si>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</si>
  <si>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</si>
  <si>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</si>
  <si>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</si>
  <si>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</si>
  <si>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</si>
  <si>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</si>
  <si>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</si>
  <si>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</si>
  <si>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</si>
  <si>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</si>
  <si>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</si>
  <si>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</si>
  <si>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</si>
  <si>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</si>
  <si>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</si>
  <si>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</si>
  <si>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</si>
  <si>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</si>
  <si>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</si>
  <si>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</si>
  <si>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</si>
  <si>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</si>
  <si>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</si>
  <si>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</si>
  <si>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</si>
  <si>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</si>
  <si>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</si>
  <si>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</si>
  <si>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</si>
  <si>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</si>
  <si>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</si>
  <si>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</si>
  <si>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</si>
  <si>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</si>
  <si>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</si>
  <si>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</si>
  <si>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</si>
  <si>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</si>
  <si>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</si>
  <si>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</si>
  <si>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</si>
  <si>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</si>
  <si>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</si>
  <si>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</si>
  <si>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</si>
  <si>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</si>
  <si>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</si>
  <si>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</si>
  <si>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</si>
  <si>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</si>
  <si>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</si>
  <si>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</si>
  <si>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</si>
  <si>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</si>
  <si>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</si>
  <si>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</si>
  <si>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</si>
  <si>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</si>
  <si>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</si>
  <si>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</si>
  <si>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</si>
  <si>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</si>
  <si>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</si>
  <si>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</si>
  <si>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</si>
  <si>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</si>
  <si>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</si>
  <si>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</si>
  <si>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</si>
  <si>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</si>
  <si>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</si>
  <si>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</si>
  <si>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</si>
  <si>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</si>
  <si>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</si>
  <si>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</si>
  <si>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</si>
  <si>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</si>
  <si>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</si>
  <si>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</si>
  <si>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</si>
  <si>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</si>
  <si>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</si>
  <si>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</si>
  <si>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</si>
  <si>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</si>
  <si>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</si>
  <si>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</si>
  <si>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</si>
  <si>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</si>
  <si>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</si>
  <si>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</si>
  <si>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</si>
  <si>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</si>
  <si>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</si>
  <si>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</si>
  <si>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</si>
  <si>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</si>
  <si>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</si>
  <si>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</si>
  <si>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</si>
  <si>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</si>
  <si>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</si>
  <si>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</si>
  <si>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</si>
  <si>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</si>
  <si>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</si>
  <si>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</si>
  <si>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</si>
  <si>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</si>
  <si>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</si>
  <si>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</si>
  <si>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</si>
  <si>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</si>
  <si>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</si>
  <si>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</si>
  <si>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</si>
  <si>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</si>
  <si>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</si>
  <si>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</si>
  <si>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</si>
  <si>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</si>
  <si>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</si>
  <si>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</si>
  <si>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</si>
  <si>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</si>
  <si>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</si>
  <si>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</si>
  <si>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</si>
  <si>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</si>
  <si>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</si>
  <si>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</si>
  <si>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</si>
  <si>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</si>
  <si>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</si>
  <si>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</si>
  <si>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</si>
  <si>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</si>
  <si>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</si>
  <si>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</si>
  <si>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</si>
  <si>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</si>
  <si>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</si>
  <si>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</si>
  <si>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</si>
  <si>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</si>
  <si>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</si>
  <si>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</si>
  <si>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</si>
  <si>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</si>
  <si>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</si>
  <si>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</si>
  <si>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</si>
  <si>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</si>
  <si>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</si>
  <si>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</si>
  <si>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</si>
  <si>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</si>
  <si>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</si>
  <si>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</si>
  <si>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</si>
  <si>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</si>
  <si>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</si>
  <si>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</si>
  <si>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</si>
  <si>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</si>
  <si>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</si>
  <si>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</si>
  <si>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</si>
  <si>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</si>
  <si>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</si>
  <si>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</si>
  <si>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</si>
  <si>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</si>
  <si>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</si>
  <si>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</si>
  <si>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</si>
  <si>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</si>
  <si>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</si>
  <si>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</si>
  <si>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</si>
  <si>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</si>
  <si>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</si>
  <si>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</si>
  <si>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</si>
  <si>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</si>
  <si>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</si>
  <si>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</si>
  <si>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</si>
  <si>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</si>
  <si>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</si>
  <si>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</si>
  <si>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</si>
  <si>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</si>
  <si>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</si>
  <si>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</si>
  <si>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</si>
  <si>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</si>
  <si>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</si>
  <si>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</si>
  <si>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</si>
  <si>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</si>
  <si>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</si>
  <si>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</si>
  <si>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</si>
  <si>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</si>
  <si>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</si>
  <si>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</si>
  <si>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</si>
  <si>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</si>
  <si>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</si>
  <si>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</si>
  <si>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</si>
  <si>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</si>
  <si>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</si>
  <si>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</si>
  <si>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</si>
  <si>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</si>
  <si>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</si>
  <si>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</si>
  <si>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</si>
  <si>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</si>
  <si>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</si>
  <si>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</si>
  <si>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</si>
  <si>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</si>
  <si>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</si>
  <si>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</si>
  <si>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</si>
  <si>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</si>
  <si>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</si>
  <si>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</si>
  <si>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</si>
  <si>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</si>
  <si>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</si>
  <si>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</si>
  <si>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</si>
  <si>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</si>
  <si>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</si>
  <si>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</si>
  <si>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</si>
  <si>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</si>
  <si>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</si>
  <si>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</si>
  <si>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</si>
  <si>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</si>
  <si>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</si>
  <si>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</si>
  <si>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</si>
  <si>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</si>
  <si>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</si>
  <si>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</si>
  <si>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</si>
  <si>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</si>
  <si>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</si>
  <si>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</si>
  <si>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</si>
  <si>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</si>
  <si>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</si>
  <si>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</si>
  <si>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</si>
  <si>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</si>
  <si>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</si>
  <si>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</si>
  <si>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</si>
  <si>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</si>
  <si>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</si>
  <si>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</si>
  <si>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</si>
  <si>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</si>
  <si>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</si>
  <si>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</si>
  <si>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</si>
  <si>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</si>
  <si>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</si>
  <si>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</si>
  <si>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</si>
  <si>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</si>
  <si>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</si>
  <si>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</si>
  <si>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</si>
  <si>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</si>
  <si>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</si>
  <si>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</si>
  <si>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</si>
  <si>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</si>
  <si>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</si>
  <si>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</si>
  <si>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</si>
  <si>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</si>
  <si>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</si>
  <si>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</si>
  <si>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</si>
  <si>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</si>
  <si>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</si>
  <si>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</si>
  <si>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</si>
  <si>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</si>
  <si>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</si>
  <si>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</si>
  <si>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</si>
  <si>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</si>
  <si>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</si>
  <si>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</si>
  <si>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</si>
  <si>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</si>
  <si>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</si>
  <si>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</si>
  <si>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</si>
  <si>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</si>
  <si>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</si>
  <si>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</si>
  <si>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</si>
  <si>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</si>
  <si>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</si>
  <si>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</si>
  <si>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</si>
  <si>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</si>
  <si>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</si>
  <si>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</si>
  <si>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</si>
  <si>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</si>
  <si>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</si>
  <si>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</si>
  <si>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</si>
  <si>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</si>
  <si>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</si>
  <si>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</si>
  <si>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</si>
  <si>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</si>
  <si>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</si>
  <si>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</si>
  <si>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</si>
  <si>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</si>
  <si>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</si>
  <si>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</si>
  <si>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</si>
  <si>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</si>
  <si>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</si>
  <si>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</si>
  <si>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</si>
  <si>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</si>
  <si>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</si>
  <si>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</si>
  <si>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</si>
  <si>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</si>
  <si>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</si>
  <si>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</si>
  <si>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</si>
  <si>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</si>
  <si>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</si>
  <si>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</si>
  <si>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</si>
  <si>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</si>
  <si>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</si>
  <si>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</si>
  <si>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</si>
  <si>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</si>
  <si>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</si>
  <si>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</si>
  <si>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</si>
  <si>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</si>
  <si>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</si>
  <si>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</si>
  <si>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</si>
  <si>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</si>
  <si>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</si>
  <si>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</si>
  <si>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</si>
  <si>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</si>
  <si>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</si>
  <si>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</si>
  <si>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</si>
  <si>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</si>
  <si>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</si>
  <si>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</si>
  <si>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</si>
  <si>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</si>
  <si>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</si>
  <si>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</si>
  <si>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</si>
  <si>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</si>
  <si>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</si>
  <si>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</si>
  <si>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</si>
  <si>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</si>
  <si>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</si>
  <si>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</si>
  <si>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</si>
  <si>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</si>
  <si>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</si>
  <si>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</si>
  <si>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</si>
  <si>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</si>
  <si>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</si>
  <si>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</si>
  <si>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</si>
  <si>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</si>
  <si>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</si>
  <si>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</si>
  <si>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</si>
  <si>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</si>
  <si>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</si>
  <si>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</si>
  <si>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</si>
  <si>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</si>
  <si>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</si>
  <si>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</si>
  <si>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</si>
  <si>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</si>
  <si>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</si>
  <si>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</si>
  <si>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</si>
  <si>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</si>
  <si>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</si>
  <si>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</si>
  <si>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</si>
  <si>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</si>
  <si>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</si>
  <si>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</si>
  <si>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</si>
  <si>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</si>
  <si>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</si>
  <si>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</si>
  <si>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</si>
  <si>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</si>
  <si>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</si>
  <si>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</si>
  <si>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</si>
  <si>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</si>
  <si>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</si>
  <si>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</si>
  <si>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</si>
  <si>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</si>
  <si>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</si>
  <si>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</si>
  <si>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</si>
  <si>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</si>
  <si>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</si>
  <si>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</si>
  <si>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</si>
  <si>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</si>
  <si>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</si>
  <si>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</si>
  <si>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</si>
  <si>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</si>
  <si>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</si>
  <si>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</si>
  <si>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</si>
  <si>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</si>
  <si>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</si>
  <si>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</si>
  <si>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</si>
  <si>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</si>
  <si>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</si>
  <si>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</si>
  <si>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</si>
  <si>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</si>
  <si>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</si>
  <si>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</si>
  <si>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</si>
  <si>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</si>
  <si>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</si>
  <si>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</si>
  <si>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</si>
  <si>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</si>
  <si>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</si>
  <si>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</si>
  <si>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</si>
  <si>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</si>
  <si>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</si>
  <si>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</si>
  <si>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</si>
  <si>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</si>
  <si>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</si>
  <si>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</si>
  <si>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</si>
  <si>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</si>
  <si>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</si>
  <si>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</si>
  <si>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</si>
  <si>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</si>
  <si>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</si>
  <si>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</si>
  <si>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</si>
  <si>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</si>
  <si>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</si>
  <si>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</si>
  <si>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</si>
  <si>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</si>
  <si>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</si>
  <si>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</si>
  <si>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</si>
  <si>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</si>
  <si>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</si>
  <si>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</si>
  <si>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</si>
  <si>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</si>
  <si>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</si>
  <si>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</si>
  <si>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</si>
  <si>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</si>
  <si>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</si>
  <si>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</si>
  <si>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</si>
  <si>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</si>
  <si>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</si>
  <si>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</si>
  <si>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</si>
  <si>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</si>
  <si>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</si>
  <si>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</si>
  <si>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</si>
  <si>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</si>
  <si>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</si>
  <si>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</si>
  <si>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</si>
  <si>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</si>
  <si>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</si>
  <si>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</si>
  <si>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</si>
  <si>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</si>
  <si>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</si>
  <si>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</si>
  <si>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</si>
  <si>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</si>
  <si>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</si>
  <si>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</si>
  <si>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</si>
  <si>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</si>
  <si>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</si>
  <si>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</si>
  <si>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</si>
  <si>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</si>
  <si>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</si>
  <si>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</si>
  <si>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</si>
  <si>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</si>
  <si>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</si>
  <si>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</si>
  <si>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</si>
  <si>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</si>
  <si>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</si>
  <si>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</si>
  <si>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</si>
  <si>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</si>
  <si>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</si>
  <si>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</si>
  <si>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</si>
  <si>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</si>
  <si>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</si>
  <si>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</si>
  <si>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</si>
  <si>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</si>
  <si>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</si>
  <si>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</si>
  <si>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</si>
  <si>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</si>
  <si>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</si>
  <si>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</si>
  <si>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</si>
  <si>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</si>
  <si>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</si>
  <si>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</si>
  <si>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</si>
  <si>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</si>
  <si>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</si>
  <si>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</si>
  <si>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</si>
  <si>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</si>
  <si>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</si>
  <si>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</si>
  <si>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</si>
  <si>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</si>
  <si>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</si>
  <si>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</si>
  <si>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</si>
  <si>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</si>
  <si>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</si>
  <si>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</si>
  <si>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</si>
  <si>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</si>
  <si>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</si>
  <si>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</si>
  <si>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</si>
  <si>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</si>
  <si>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</si>
  <si>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</si>
  <si>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</si>
  <si>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</si>
  <si>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</si>
  <si>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</si>
  <si>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</si>
  <si>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</si>
  <si>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</si>
  <si>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</si>
  <si>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</si>
  <si>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</si>
  <si>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</si>
  <si>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</si>
  <si>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</si>
  <si>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</si>
  <si>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</si>
  <si>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</si>
  <si>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</si>
  <si>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</si>
  <si>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</si>
  <si>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</si>
  <si>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</si>
  <si>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</si>
  <si>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</si>
  <si>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</si>
  <si>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</si>
  <si>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</si>
  <si>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</si>
  <si>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</si>
  <si>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</si>
  <si>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</si>
  <si>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</si>
  <si>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</si>
  <si>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</si>
  <si>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</si>
  <si>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</si>
  <si>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</si>
  <si>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</si>
  <si>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</si>
  <si>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</si>
  <si>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</si>
  <si>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</si>
  <si>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</si>
  <si>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</si>
  <si>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</si>
  <si>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</si>
  <si>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</si>
  <si>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</si>
  <si>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</si>
  <si>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</si>
  <si>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</si>
  <si>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</si>
  <si>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</si>
  <si>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</si>
  <si>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</si>
  <si>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</si>
  <si>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</si>
  <si>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</si>
  <si>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</si>
  <si>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</si>
  <si>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</si>
  <si>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</si>
  <si>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</si>
  <si>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</si>
  <si>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</si>
  <si>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</si>
  <si>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</si>
  <si>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</si>
  <si>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</si>
  <si>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</si>
  <si>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</si>
  <si>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</si>
  <si>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</si>
  <si>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</si>
  <si>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</si>
  <si>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</si>
  <si>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</si>
  <si>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</si>
  <si>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</si>
  <si>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</si>
  <si>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</si>
  <si>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</si>
  <si>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</si>
  <si>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</si>
  <si>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</si>
  <si>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</si>
  <si>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</si>
  <si>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</si>
  <si>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</si>
  <si>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</si>
  <si>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</si>
  <si>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</si>
  <si>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</si>
  <si>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</si>
  <si>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</si>
  <si>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</si>
  <si>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</si>
  <si>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</si>
  <si>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</si>
  <si>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</si>
  <si>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</si>
  <si>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</si>
  <si>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</si>
  <si>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</si>
  <si>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</si>
  <si>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</si>
  <si>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</si>
  <si>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</si>
  <si>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</si>
  <si>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</si>
  <si>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</si>
  <si>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</si>
  <si>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</si>
  <si>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</si>
  <si>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</si>
  <si>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</si>
  <si>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</si>
  <si>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</si>
  <si>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</si>
  <si>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</si>
  <si>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</si>
  <si>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</si>
  <si>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</si>
  <si>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</si>
  <si>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</si>
  <si>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</si>
  <si>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</si>
  <si>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</si>
  <si>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</si>
  <si>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</si>
  <si>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</si>
  <si>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</si>
  <si>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</si>
  <si>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</si>
  <si>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</si>
  <si>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</si>
  <si>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</si>
  <si>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</si>
  <si>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</si>
  <si>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</si>
  <si>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</si>
  <si>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</si>
  <si>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</si>
  <si>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</si>
  <si>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</si>
  <si>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</si>
  <si>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</si>
  <si>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</si>
  <si>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</si>
  <si>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</si>
  <si>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</si>
  <si>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</si>
  <si>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</si>
  <si>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</si>
  <si>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</si>
  <si>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</si>
  <si>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</si>
  <si>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</si>
  <si>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</si>
  <si>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</si>
  <si>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</si>
  <si>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</si>
  <si>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</si>
  <si>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</si>
  <si>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</si>
  <si>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</si>
  <si>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</si>
  <si>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</si>
  <si>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</si>
  <si>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</si>
  <si>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</si>
  <si>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</si>
  <si>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</si>
  <si>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</si>
  <si>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</si>
  <si>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</si>
  <si>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</si>
  <si>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</si>
  <si>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</si>
  <si>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</si>
  <si>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</si>
  <si>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</si>
  <si>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</si>
  <si>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</si>
  <si>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</si>
  <si>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</si>
  <si>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</si>
  <si>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</si>
  <si>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</si>
  <si>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</si>
  <si>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</si>
  <si>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</si>
  <si>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</si>
  <si>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</si>
  <si>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</si>
  <si>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</si>
  <si>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</si>
  <si>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</si>
  <si>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</si>
  <si>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</si>
  <si>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</si>
  <si>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</si>
  <si>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</si>
  <si>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</si>
  <si>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</si>
  <si>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</si>
  <si>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</si>
  <si>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</si>
  <si>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</si>
  <si>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</si>
  <si>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</si>
  <si>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</si>
  <si>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</si>
  <si>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</si>
  <si>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</si>
  <si>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</si>
  <si>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</si>
  <si>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</si>
  <si>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</si>
  <si>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</si>
  <si>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</si>
  <si>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</si>
  <si>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</si>
  <si>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</si>
  <si>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</si>
  <si>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</si>
  <si>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</si>
  <si>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</si>
  <si>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</si>
  <si>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</si>
  <si>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</si>
  <si>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</si>
  <si>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</si>
  <si>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</si>
  <si>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</si>
  <si>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</si>
  <si>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</si>
  <si>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</si>
  <si>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</si>
  <si>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</si>
  <si>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</si>
  <si>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</si>
  <si>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</si>
  <si>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</si>
  <si>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</si>
  <si>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</si>
  <si>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</si>
  <si>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</si>
  <si>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</si>
  <si>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</si>
  <si>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</si>
  <si>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</si>
  <si>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</si>
  <si>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</si>
  <si>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</si>
  <si>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</si>
  <si>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</si>
  <si>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</si>
  <si>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</si>
  <si>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</si>
  <si>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</si>
  <si>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</si>
  <si>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</si>
  <si>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</si>
  <si>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</si>
  <si>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</si>
  <si>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</si>
  <si>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</si>
  <si>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</si>
  <si>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</si>
  <si>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</si>
  <si>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</si>
  <si>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</si>
  <si>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</si>
  <si>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</si>
  <si>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</si>
  <si>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</si>
  <si>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</si>
  <si>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</si>
  <si>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</si>
  <si>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</si>
  <si>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</si>
  <si>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</si>
  <si>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</si>
  <si>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</si>
  <si>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</si>
  <si>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</si>
  <si>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</si>
  <si>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</si>
  <si>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</si>
  <si>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</si>
  <si>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</si>
  <si>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</si>
  <si>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</si>
  <si>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</si>
  <si>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</si>
  <si>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</si>
  <si>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</si>
  <si>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</si>
  <si>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</si>
  <si>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</si>
  <si>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</si>
  <si>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</si>
  <si>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</si>
  <si>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</si>
  <si>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</si>
  <si>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</si>
  <si>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</si>
  <si>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</si>
  <si>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</si>
  <si>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</si>
  <si>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</si>
  <si>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</si>
  <si>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</si>
  <si>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</si>
  <si>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</si>
  <si>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</si>
  <si>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</si>
  <si>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</si>
  <si>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</si>
  <si>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</si>
  <si>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</si>
  <si>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</si>
  <si>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</si>
  <si>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</si>
  <si>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</si>
  <si>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</si>
  <si>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</si>
  <si>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</si>
  <si>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</si>
  <si>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</si>
  <si>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</si>
  <si>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</si>
  <si>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</si>
  <si>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</si>
  <si>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</si>
  <si>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</si>
  <si>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</si>
  <si>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</si>
  <si>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</si>
  <si>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</si>
  <si>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</si>
  <si>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</si>
  <si>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</si>
  <si>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</si>
  <si>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</si>
  <si>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</si>
  <si>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</si>
  <si>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</si>
  <si>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</si>
  <si>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</si>
  <si>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</si>
  <si>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</si>
  <si>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</si>
  <si>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</si>
  <si>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</si>
  <si>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</si>
  <si>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</si>
  <si>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</si>
  <si>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</si>
  <si>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</si>
  <si>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</si>
  <si>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</si>
  <si>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</si>
  <si>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</si>
  <si>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</si>
  <si>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</si>
  <si>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</si>
  <si>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</si>
  <si>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</si>
  <si>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</si>
  <si>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</si>
  <si>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</si>
  <si>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</si>
  <si>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</si>
  <si>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</si>
  <si>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</si>
  <si>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</si>
  <si>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</si>
  <si>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</si>
  <si>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</si>
  <si>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</si>
  <si>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</si>
  <si>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</si>
  <si>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</si>
  <si>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</si>
  <si>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</si>
  <si>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</si>
  <si>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</si>
  <si>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</si>
  <si>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</si>
  <si>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</si>
  <si>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</si>
  <si>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</si>
  <si>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</si>
  <si>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</si>
  <si>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</si>
  <si>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</si>
  <si>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</si>
  <si>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</si>
  <si>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</si>
  <si>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</si>
  <si>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</si>
  <si>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</si>
  <si>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</si>
  <si>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</si>
  <si>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</si>
  <si>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</si>
  <si>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</si>
  <si>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</si>
  <si>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</si>
  <si>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</si>
  <si>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</si>
  <si>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</si>
  <si>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</si>
  <si>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</si>
  <si>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</si>
  <si>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</si>
  <si>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</si>
  <si>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</si>
  <si>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</si>
  <si>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</si>
  <si>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</si>
  <si>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</si>
  <si>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</si>
  <si>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</si>
  <si>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</si>
  <si>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</si>
  <si>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</si>
  <si>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</si>
  <si>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</si>
  <si>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</si>
  <si>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</si>
  <si>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</si>
  <si>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</si>
  <si>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</si>
  <si>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</si>
  <si>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</si>
  <si>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</si>
  <si>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</si>
  <si>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</si>
  <si>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</si>
  <si>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</si>
  <si>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</si>
  <si>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</si>
  <si>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</si>
  <si>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</si>
  <si>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</si>
  <si>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</si>
  <si>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</si>
  <si>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</si>
  <si>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</si>
  <si>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</si>
  <si>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</si>
  <si>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</si>
  <si>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</si>
  <si>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</si>
  <si>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</si>
  <si>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</si>
  <si>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</si>
  <si>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</si>
  <si>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</si>
  <si>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</si>
  <si>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</si>
  <si>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</si>
  <si>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</si>
  <si>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</si>
  <si>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</si>
  <si>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</si>
  <si>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</si>
  <si>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</si>
  <si>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</si>
  <si>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</si>
  <si>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</si>
  <si>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</si>
  <si>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</si>
  <si>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</si>
  <si>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</si>
  <si>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</si>
  <si>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</si>
  <si>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</si>
  <si>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</si>
  <si>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</si>
  <si>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</si>
  <si>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</si>
  <si>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</si>
  <si>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</si>
  <si>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</si>
  <si>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</si>
  <si>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</si>
  <si>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</si>
  <si>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</si>
  <si>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</si>
  <si>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</si>
  <si>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</si>
  <si>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</si>
  <si>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</si>
  <si>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</si>
  <si>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</si>
  <si>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</si>
  <si>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</si>
  <si>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</si>
  <si>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</si>
  <si>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</si>
  <si>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</si>
  <si>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</si>
  <si>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</si>
  <si>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</si>
  <si>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</si>
  <si>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</si>
  <si>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</si>
  <si>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</si>
  <si>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</si>
  <si>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</si>
  <si>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</si>
  <si>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</si>
  <si>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</si>
  <si>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</si>
  <si>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</si>
  <si>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</si>
  <si>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</si>
  <si>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</si>
  <si>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</si>
  <si>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</si>
  <si>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</si>
  <si>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</si>
  <si>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</si>
  <si>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</si>
  <si>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</si>
  <si>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</si>
  <si>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</si>
  <si>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</si>
  <si>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</si>
  <si>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</si>
  <si>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</si>
  <si>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</si>
  <si>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</si>
  <si>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</si>
  <si>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</si>
  <si>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</si>
  <si>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</si>
  <si>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</si>
  <si>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</si>
  <si>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</si>
  <si>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</si>
  <si>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</si>
  <si>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</si>
  <si>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</si>
  <si>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</si>
  <si>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</si>
  <si>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</si>
  <si>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</si>
  <si>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</si>
  <si>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</si>
  <si>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</si>
  <si>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</si>
  <si>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</si>
  <si>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</si>
  <si>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</si>
  <si>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</si>
  <si>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</si>
  <si>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</si>
  <si>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</si>
  <si>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</si>
  <si>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</si>
  <si>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</si>
  <si>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</si>
  <si>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</si>
  <si>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</si>
  <si>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</si>
  <si>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</si>
  <si>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</si>
  <si>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</si>
  <si>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</si>
  <si>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</si>
  <si>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</si>
  <si>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</si>
  <si>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</si>
  <si>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</si>
  <si>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</si>
  <si>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</si>
  <si>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</si>
  <si>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</si>
  <si>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</si>
  <si>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</si>
  <si>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</si>
  <si>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</si>
  <si>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</si>
  <si>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</si>
  <si>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</si>
  <si>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</si>
  <si>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</si>
  <si>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</si>
  <si>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</si>
  <si>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</si>
  <si>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</si>
  <si>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</si>
  <si>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</si>
  <si>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</si>
  <si>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</si>
  <si>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</si>
  <si>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</si>
  <si>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</si>
  <si>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</si>
  <si>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</si>
  <si>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</si>
  <si>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</si>
  <si>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</si>
  <si>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</si>
  <si>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</si>
  <si>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</si>
  <si>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</si>
  <si>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</si>
  <si>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</si>
  <si>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</si>
  <si>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</si>
  <si>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</si>
  <si>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</si>
  <si>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</si>
  <si>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</si>
  <si>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</si>
  <si>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</si>
  <si>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</si>
  <si>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</si>
  <si>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</si>
  <si>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</si>
  <si>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</si>
  <si>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</si>
  <si>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</si>
  <si>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</si>
  <si>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</si>
  <si>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</si>
  <si>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</si>
  <si>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</si>
  <si>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</si>
  <si>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</si>
  <si>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</si>
  <si>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</si>
  <si>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</si>
  <si>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</si>
  <si>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</si>
  <si>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</si>
  <si>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</si>
  <si>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</si>
  <si>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</si>
  <si>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</si>
  <si>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</si>
  <si>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</si>
  <si>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</si>
  <si>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</si>
  <si>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</si>
  <si>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</si>
  <si>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</si>
  <si>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</si>
  <si>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</si>
  <si>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</si>
  <si>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</si>
  <si>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</si>
  <si>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</si>
  <si>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</si>
  <si>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</si>
  <si>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</si>
  <si>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</si>
  <si>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</si>
  <si>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</si>
  <si>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</si>
  <si>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</si>
  <si>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</si>
  <si>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</si>
  <si>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</si>
  <si>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</si>
  <si>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</si>
  <si>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</si>
  <si>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</si>
  <si>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</si>
  <si>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</si>
  <si>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</si>
  <si>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</si>
  <si>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</si>
  <si>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</si>
  <si>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</si>
  <si>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</si>
  <si>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</si>
  <si>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</si>
  <si>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</si>
  <si>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</si>
  <si>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</si>
  <si>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</si>
  <si>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</si>
  <si>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</si>
  <si>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</si>
  <si>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</si>
  <si>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</si>
  <si>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</si>
  <si>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</si>
  <si>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</si>
  <si>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</si>
  <si>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</si>
  <si>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</si>
  <si>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</si>
  <si>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</si>
  <si>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</si>
  <si>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</si>
  <si>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</si>
  <si>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</si>
  <si>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</si>
  <si>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</si>
  <si>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</si>
  <si>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</si>
  <si>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</si>
  <si>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</si>
  <si>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</si>
  <si>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</si>
  <si>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</si>
  <si>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</si>
  <si>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</si>
  <si>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</si>
  <si>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</si>
  <si>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</si>
  <si>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</si>
  <si>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</si>
  <si>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</si>
  <si>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</si>
  <si>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</si>
  <si>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</si>
  <si>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</si>
  <si>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</si>
  <si>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</si>
  <si>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</si>
  <si>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</si>
  <si>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</si>
  <si>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</si>
  <si>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</si>
  <si>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</si>
  <si>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</si>
  <si>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</si>
  <si>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</si>
  <si>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</si>
  <si>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</si>
  <si>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</si>
  <si>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</si>
  <si>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</si>
  <si>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</si>
  <si>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</si>
  <si>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</si>
  <si>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</si>
  <si>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</si>
  <si>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</si>
  <si>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</si>
  <si>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</si>
  <si>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</si>
  <si>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</si>
  <si>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</si>
  <si>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</si>
  <si>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</si>
  <si>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</si>
  <si>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</si>
  <si>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</si>
  <si>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</si>
  <si>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</si>
  <si>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</si>
  <si>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</si>
  <si>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</si>
  <si>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</si>
  <si>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</si>
  <si>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</si>
  <si>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</si>
  <si>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</si>
  <si>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</si>
  <si>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</si>
  <si>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</si>
  <si>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</si>
  <si>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</si>
  <si>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</si>
  <si>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</si>
  <si>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</si>
  <si>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</si>
  <si>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</si>
  <si>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</si>
  <si>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</si>
  <si>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</si>
  <si>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</si>
  <si>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</si>
  <si>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</si>
  <si>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</si>
  <si>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</si>
  <si>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</si>
  <si>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</si>
  <si>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</si>
  <si>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</si>
  <si>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</si>
  <si>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</si>
  <si>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</si>
  <si>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</si>
  <si>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</si>
  <si>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</si>
  <si>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</si>
  <si>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</si>
  <si>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</si>
  <si>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</si>
  <si>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</si>
  <si>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</si>
  <si>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</si>
  <si>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</si>
  <si>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</si>
  <si>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</si>
  <si>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</si>
  <si>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</si>
  <si>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</si>
  <si>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</si>
  <si>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</si>
  <si>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</si>
  <si>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</si>
  <si>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</si>
  <si>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</si>
  <si>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</si>
  <si>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</si>
  <si>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</si>
  <si>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</si>
  <si>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</si>
  <si>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</si>
  <si>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</si>
  <si>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</si>
  <si>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</si>
  <si>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</si>
  <si>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</si>
  <si>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</si>
  <si>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</si>
  <si>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</si>
  <si>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</si>
  <si>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</si>
  <si>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</si>
  <si>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</si>
  <si>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</si>
  <si>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</si>
  <si>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</si>
  <si>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</si>
  <si>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</si>
  <si>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</si>
  <si>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</si>
  <si>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</si>
  <si>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</si>
  <si>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</si>
  <si>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</si>
  <si>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</si>
  <si>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</si>
  <si>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</si>
  <si>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</si>
  <si>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</si>
  <si>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</si>
  <si>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</si>
  <si>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</si>
  <si>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</si>
  <si>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</si>
  <si>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</si>
  <si>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</si>
  <si>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</si>
  <si>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</si>
  <si>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</si>
  <si>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</si>
  <si>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</si>
  <si>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</si>
  <si>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</si>
  <si>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</si>
  <si>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</si>
  <si>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</si>
  <si>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</si>
  <si>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</si>
  <si>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</si>
  <si>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</si>
  <si>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</si>
  <si>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</si>
  <si>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</si>
  <si>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</si>
  <si>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</si>
  <si>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</si>
  <si>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</si>
  <si>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</si>
  <si>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</si>
  <si>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</si>
  <si>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</si>
  <si>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</si>
  <si>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</si>
  <si>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</si>
  <si>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</si>
  <si>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</si>
  <si>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</si>
  <si>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</si>
  <si>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</si>
  <si>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</si>
  <si>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</si>
  <si>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</si>
  <si>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</si>
  <si>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</si>
  <si>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</si>
  <si>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</si>
  <si>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</si>
  <si>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</si>
  <si>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</si>
  <si>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</si>
  <si>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</si>
  <si>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</si>
  <si>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</si>
  <si>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</si>
  <si>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</si>
  <si>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</si>
  <si>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</si>
  <si>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</si>
  <si>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</si>
  <si>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</si>
  <si>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</si>
  <si>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</si>
  <si>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</si>
  <si>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</si>
  <si>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</si>
  <si>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</si>
  <si>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</si>
  <si>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</si>
  <si>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</si>
  <si>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</si>
  <si>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</si>
  <si>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</si>
  <si>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</si>
  <si>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</si>
  <si>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</si>
  <si>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</si>
  <si>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</si>
  <si>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</si>
  <si>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</si>
  <si>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</si>
  <si>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</si>
  <si>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</si>
  <si>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</si>
  <si>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</si>
  <si>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</si>
  <si>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</si>
  <si>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</si>
  <si>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</si>
  <si>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</si>
  <si>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</si>
  <si>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</si>
  <si>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</si>
  <si>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</si>
  <si>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</si>
  <si>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</si>
  <si>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</si>
  <si>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</si>
  <si>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</si>
  <si>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</si>
  <si>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</si>
  <si>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</si>
  <si>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</si>
  <si>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</si>
  <si>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</si>
  <si>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</si>
  <si>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</si>
  <si>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</si>
  <si>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</si>
  <si>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</si>
  <si>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</si>
  <si>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</si>
  <si>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</si>
  <si>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</si>
  <si>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</si>
  <si>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</si>
  <si>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</si>
  <si>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</si>
  <si>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</si>
  <si>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</si>
  <si>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</si>
  <si>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</si>
  <si>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</si>
  <si>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</si>
  <si>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</si>
  <si>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</si>
  <si>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</si>
  <si>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</si>
  <si>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</si>
  <si>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</si>
  <si>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</si>
  <si>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</si>
  <si>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</si>
  <si>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</si>
  <si>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</si>
  <si>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</si>
  <si>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</si>
  <si>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</si>
  <si>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</si>
  <si>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</si>
  <si>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</si>
  <si>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</si>
  <si>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</si>
  <si>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</si>
  <si>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</si>
  <si>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</si>
  <si>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</si>
  <si>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</si>
  <si>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</si>
  <si>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</si>
  <si>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</si>
  <si>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</si>
  <si>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</si>
  <si>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</si>
  <si>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</si>
  <si>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</si>
  <si>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</si>
  <si>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</si>
  <si>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</si>
  <si>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</si>
  <si>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</si>
  <si>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</si>
  <si>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</si>
  <si>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</si>
  <si>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</si>
  <si>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</si>
  <si>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</si>
  <si>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</si>
  <si>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</si>
  <si>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</si>
  <si>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</si>
  <si>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</si>
  <si>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</si>
  <si>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</si>
  <si>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</si>
  <si>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</si>
  <si>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</si>
  <si>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</si>
  <si>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</si>
  <si>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</si>
  <si>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</si>
  <si>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</si>
  <si>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</si>
  <si>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</si>
  <si>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</si>
  <si>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</si>
  <si>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</si>
  <si>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</si>
  <si>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</si>
  <si>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</si>
  <si>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</si>
  <si>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</si>
  <si>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</si>
  <si>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</si>
  <si>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</si>
  <si>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</si>
  <si>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</si>
  <si>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</si>
  <si>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</si>
  <si>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</si>
  <si>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</si>
  <si>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</si>
  <si>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</si>
  <si>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</si>
  <si>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</si>
  <si>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</si>
  <si>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</si>
  <si>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</si>
  <si>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</si>
  <si>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</si>
  <si>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</si>
  <si>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</si>
  <si>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</si>
  <si>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</si>
  <si>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</si>
  <si>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</si>
  <si>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</si>
  <si>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</si>
  <si>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</si>
  <si>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</si>
  <si>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</si>
  <si>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</si>
  <si>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</si>
  <si>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</si>
  <si>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</si>
  <si>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</si>
  <si>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</si>
  <si>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</si>
  <si>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</si>
  <si>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</si>
  <si>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</si>
  <si>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</si>
  <si>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</si>
  <si>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</si>
  <si>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</si>
  <si>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</si>
  <si>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</si>
  <si>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</si>
  <si>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</si>
  <si>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</si>
  <si>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</si>
  <si>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</si>
  <si>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</si>
  <si>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</si>
  <si>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</si>
  <si>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</si>
  <si>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</si>
  <si>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</si>
  <si>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</si>
  <si>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</si>
  <si>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</si>
  <si>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</si>
  <si>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</si>
  <si>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</si>
  <si>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</si>
  <si>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</si>
  <si>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</si>
  <si>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</si>
  <si>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</si>
  <si>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</si>
  <si>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</si>
  <si>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</si>
  <si>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</si>
  <si>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</si>
  <si>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</si>
  <si>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</si>
  <si>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</si>
  <si>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</si>
  <si>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</si>
  <si>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</si>
  <si>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</si>
  <si>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</si>
  <si>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</si>
  <si>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</si>
  <si>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</si>
  <si>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</si>
  <si>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</si>
  <si>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</si>
  <si>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</si>
  <si>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</si>
  <si>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</si>
  <si>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</si>
  <si>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</si>
  <si>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</si>
  <si>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</si>
  <si>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</si>
  <si>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</si>
  <si>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</si>
  <si>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</si>
  <si>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</si>
  <si>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</si>
  <si>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</si>
  <si>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</si>
  <si>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</si>
  <si>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</si>
  <si>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</si>
  <si>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</si>
  <si>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</si>
  <si>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</si>
  <si>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</si>
  <si>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</si>
  <si>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</si>
  <si>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</si>
  <si>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</si>
  <si>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</si>
  <si>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</si>
  <si>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</si>
  <si>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</si>
  <si>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</si>
  <si>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</si>
  <si>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</si>
  <si>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</si>
  <si>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</si>
  <si>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</si>
  <si>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</si>
  <si>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</si>
  <si>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</si>
  <si>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</si>
  <si>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</si>
  <si>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</si>
  <si>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</si>
  <si>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</si>
  <si>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</si>
  <si>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</si>
  <si>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</si>
  <si>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</si>
  <si>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</si>
  <si>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</si>
  <si>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</si>
  <si>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</si>
  <si>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</si>
  <si>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</si>
  <si>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</si>
  <si>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</si>
  <si>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</si>
  <si>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</si>
  <si>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</si>
  <si>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</si>
  <si>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</si>
  <si>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</si>
  <si>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</si>
  <si>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</si>
  <si>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</si>
  <si>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</si>
  <si>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</si>
  <si>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</si>
  <si>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</si>
  <si>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</si>
  <si>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</si>
  <si>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</si>
  <si>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</si>
  <si>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</si>
  <si>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</si>
  <si>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</si>
  <si>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</si>
  <si>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</si>
  <si>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</si>
  <si>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</si>
  <si>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</si>
  <si>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</si>
  <si>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</si>
  <si>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</si>
  <si>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</si>
  <si>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</si>
  <si>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</si>
  <si>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</si>
  <si>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</si>
  <si>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</si>
  <si>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</si>
  <si>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</si>
  <si>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</si>
  <si>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</si>
  <si>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</si>
  <si>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</si>
  <si>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</si>
  <si>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</si>
  <si>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</si>
  <si>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</si>
  <si>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</si>
  <si>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</si>
  <si>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</si>
  <si>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</si>
  <si>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</si>
  <si>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</si>
  <si>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</si>
  <si>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</si>
  <si>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</si>
  <si>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</si>
  <si>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</si>
  <si>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</si>
  <si>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</si>
  <si>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</si>
  <si>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</si>
  <si>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</si>
  <si>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</si>
  <si>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</si>
  <si>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</si>
  <si>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</si>
  <si>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</si>
  <si>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</si>
  <si>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</si>
  <si>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</si>
  <si>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</si>
  <si>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</si>
  <si>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</si>
  <si>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</si>
  <si>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</si>
  <si>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</si>
  <si>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</si>
  <si>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</si>
  <si>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</si>
  <si>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</si>
  <si>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</si>
  <si>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</si>
  <si>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</si>
  <si>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</si>
  <si>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</si>
  <si>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</si>
  <si>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</si>
  <si>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</si>
  <si>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</si>
  <si>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</si>
  <si>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</si>
  <si>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</si>
  <si>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</si>
  <si>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</si>
  <si>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</si>
  <si>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</si>
  <si>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</si>
  <si>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</si>
  <si>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</si>
  <si>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</si>
  <si>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</si>
  <si>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</si>
  <si>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</si>
  <si>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</si>
  <si>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</si>
  <si>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</si>
  <si>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</si>
  <si>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</si>
  <si>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</si>
  <si>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</si>
  <si>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</si>
  <si>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</si>
  <si>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</si>
  <si>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</si>
  <si>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</si>
  <si>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</si>
  <si>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</si>
  <si>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</si>
  <si>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</si>
  <si>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</si>
  <si>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</si>
  <si>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</si>
  <si>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</si>
  <si>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</si>
  <si>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</si>
  <si>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</si>
  <si>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</si>
  <si>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</si>
  <si>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</si>
  <si>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</si>
  <si>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</si>
  <si>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</si>
  <si>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</si>
  <si>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</si>
  <si>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</si>
  <si>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</si>
  <si>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</si>
  <si>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</si>
  <si>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</si>
  <si>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</si>
  <si>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</si>
  <si>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</si>
  <si>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</si>
  <si>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</si>
  <si>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</si>
  <si>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</si>
  <si>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</si>
  <si>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</si>
  <si>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</si>
  <si>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</si>
  <si>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</si>
  <si>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</si>
  <si>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</si>
  <si>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</si>
  <si>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</si>
  <si>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</si>
  <si>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</si>
  <si>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</si>
  <si>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</si>
  <si>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</si>
  <si>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</si>
  <si>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</si>
  <si>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</si>
  <si>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</si>
  <si>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</si>
  <si>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</si>
  <si>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</si>
  <si>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</si>
  <si>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</si>
  <si>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</si>
  <si>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</si>
  <si>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</si>
  <si>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</si>
  <si>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</si>
  <si>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</si>
  <si>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</si>
  <si>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</si>
  <si>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</si>
  <si>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</si>
  <si>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</si>
  <si>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</si>
  <si>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</si>
  <si>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</si>
  <si>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</si>
  <si>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</si>
  <si>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</si>
  <si>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</si>
  <si>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</si>
  <si>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</si>
  <si>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</si>
  <si>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</si>
  <si>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</si>
  <si>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</si>
  <si>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</si>
  <si>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</si>
  <si>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</si>
  <si>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</si>
  <si>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</si>
  <si>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</si>
  <si>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</si>
  <si>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</si>
  <si>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</si>
  <si>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</si>
  <si>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</si>
  <si>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</si>
  <si>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</si>
  <si>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</si>
  <si>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</si>
  <si>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</si>
  <si>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</si>
  <si>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</si>
  <si>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</si>
  <si>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</si>
  <si>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</si>
  <si>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</si>
  <si>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</si>
  <si>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</si>
  <si>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</si>
  <si>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</si>
  <si>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</si>
  <si>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</si>
  <si>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</si>
  <si>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</si>
  <si>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</si>
  <si>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</si>
  <si>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</si>
  <si>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</si>
  <si>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</si>
  <si>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</si>
  <si>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</si>
  <si>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</si>
  <si>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</si>
  <si>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</si>
  <si>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</si>
  <si>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</si>
  <si>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</si>
  <si>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</si>
  <si>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</si>
  <si>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</si>
  <si>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</si>
  <si>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</si>
  <si>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</si>
  <si>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</si>
  <si>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</si>
  <si>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</si>
  <si>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</si>
  <si>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</si>
  <si>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</si>
  <si>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</si>
  <si>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</si>
  <si>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</si>
  <si>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</si>
  <si>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</si>
  <si>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</si>
  <si>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</si>
  <si>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</si>
  <si>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</si>
  <si>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</si>
  <si>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</si>
  <si>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</si>
  <si>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</si>
  <si>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</si>
  <si>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</si>
  <si>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</si>
  <si>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</si>
  <si>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</si>
  <si>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</si>
  <si>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</si>
  <si>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</si>
  <si>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</si>
  <si>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</si>
  <si>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</si>
  <si>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</si>
  <si>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</si>
  <si>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</si>
  <si>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</si>
  <si>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</si>
  <si>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</si>
  <si>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</si>
  <si>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</si>
  <si>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</si>
  <si>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</si>
  <si>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</si>
  <si>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</si>
  <si>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</si>
  <si>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</si>
  <si>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</si>
  <si>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</si>
  <si>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</si>
  <si>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</si>
  <si>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</si>
  <si>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</si>
  <si>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</si>
  <si>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</si>
  <si>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</si>
  <si>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</si>
  <si>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</si>
  <si>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</si>
  <si>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</si>
  <si>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</si>
  <si>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</si>
  <si>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</si>
  <si>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</si>
  <si>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</si>
  <si>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</si>
  <si>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</si>
  <si>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</si>
  <si>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</si>
  <si>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</si>
  <si>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</si>
  <si>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</si>
  <si>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</si>
  <si>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</si>
  <si>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</si>
  <si>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</si>
  <si>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</si>
  <si>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</si>
  <si>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</si>
  <si>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</si>
  <si>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</si>
  <si>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</si>
  <si>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</si>
  <si>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</si>
  <si>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</si>
  <si>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</si>
  <si>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</si>
  <si>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</si>
  <si>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</si>
  <si>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</si>
  <si>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</si>
  <si>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</si>
  <si>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</si>
  <si>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</si>
  <si>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</si>
  <si>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</si>
  <si>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</si>
  <si>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</si>
  <si>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</si>
  <si>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</si>
  <si>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</si>
  <si>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</si>
  <si>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</si>
  <si>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</si>
  <si>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</si>
  <si>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</si>
  <si>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</si>
  <si>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</si>
  <si>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</si>
  <si>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</si>
  <si>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</si>
  <si>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</si>
  <si>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</si>
  <si>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</si>
  <si>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</si>
  <si>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</si>
  <si>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</si>
  <si>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</si>
  <si>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</si>
  <si>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</si>
  <si>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</si>
  <si>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</si>
  <si>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</si>
  <si>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</si>
  <si>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</si>
  <si>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</si>
  <si>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</si>
  <si>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</si>
  <si>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</si>
  <si>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</si>
  <si>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</si>
  <si>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</si>
  <si>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</si>
  <si>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</si>
  <si>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</si>
  <si>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</si>
  <si>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</si>
  <si>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</si>
  <si>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</si>
  <si>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</si>
  <si>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</si>
  <si>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</si>
  <si>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</si>
  <si>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</si>
  <si>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</si>
  <si>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</si>
  <si>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</si>
  <si>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</si>
  <si>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</si>
  <si>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</si>
  <si>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</si>
  <si>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</si>
  <si>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</si>
  <si>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</si>
  <si>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</si>
  <si>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</si>
  <si>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</si>
  <si>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</si>
  <si>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</si>
  <si>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</si>
  <si>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</si>
  <si>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</si>
  <si>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</si>
  <si>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</si>
  <si>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</si>
  <si>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</si>
  <si>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</si>
  <si>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</si>
  <si>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</si>
  <si>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</si>
  <si>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</si>
  <si>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</si>
  <si>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</si>
  <si>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</si>
  <si>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</si>
  <si>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</si>
  <si>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</si>
  <si>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</si>
  <si>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</si>
  <si>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</si>
  <si>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</si>
  <si>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</si>
  <si>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</si>
  <si>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</si>
  <si>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</si>
  <si>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</si>
  <si>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</si>
  <si>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</si>
  <si>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</si>
  <si>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</si>
  <si>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</si>
  <si>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</si>
  <si>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</si>
  <si>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</si>
  <si>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</si>
  <si>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</si>
  <si>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</si>
  <si>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</si>
  <si>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</si>
  <si>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</si>
  <si>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</si>
  <si>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</si>
  <si>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</si>
  <si>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</si>
  <si>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</si>
  <si>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</si>
  <si>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</si>
  <si>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</si>
  <si>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</si>
  <si>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</si>
  <si>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</si>
  <si>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</si>
  <si>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</si>
  <si>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</si>
  <si>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</si>
  <si>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</si>
  <si>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</si>
  <si>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</si>
  <si>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</si>
  <si>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</si>
  <si>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</si>
  <si>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</si>
  <si>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</si>
  <si>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</si>
  <si>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</si>
  <si>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</si>
  <si>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</si>
  <si>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</si>
  <si>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</si>
  <si>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</si>
  <si>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</si>
  <si>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</si>
  <si>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</si>
  <si>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</si>
  <si>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</si>
  <si>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</si>
  <si>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</si>
  <si>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</si>
  <si>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</si>
  <si>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</si>
  <si>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</si>
  <si>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</si>
  <si>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</si>
  <si>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</si>
  <si>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</si>
  <si>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</si>
  <si>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</si>
  <si>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</si>
  <si>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</si>
  <si>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</si>
  <si>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</si>
  <si>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</si>
  <si>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</si>
  <si>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</si>
  <si>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</si>
  <si>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</si>
  <si>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</si>
  <si>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</si>
  <si>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</si>
  <si>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</si>
  <si>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</si>
  <si>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</si>
  <si>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</si>
  <si>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</si>
  <si>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</si>
  <si>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</si>
  <si>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</si>
  <si>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</si>
  <si>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</si>
  <si>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</si>
  <si>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</si>
  <si>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</si>
  <si>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</si>
  <si>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</si>
  <si>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</si>
  <si>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</si>
  <si>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</si>
  <si>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</si>
  <si>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</si>
  <si>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</si>
  <si>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</si>
  <si>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</si>
  <si>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</si>
  <si>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</si>
  <si>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</si>
  <si>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</si>
  <si>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</si>
  <si>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</si>
  <si>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</si>
  <si>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</si>
  <si>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</si>
  <si>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</si>
  <si>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</si>
  <si>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</si>
  <si>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</si>
  <si>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</si>
  <si>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</si>
  <si>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</si>
  <si>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</si>
  <si>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</si>
  <si>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</si>
  <si>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</si>
  <si>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</si>
  <si>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</si>
  <si>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</si>
  <si>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</si>
  <si>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</si>
  <si>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</si>
  <si>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</si>
  <si>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</si>
  <si>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</si>
  <si>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</si>
  <si>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</si>
  <si>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</si>
  <si>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</si>
  <si>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</si>
  <si>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</si>
  <si>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</si>
  <si>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</si>
  <si>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</si>
  <si>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</si>
  <si>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</si>
  <si>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</si>
  <si>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</si>
  <si>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</si>
  <si>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</si>
  <si>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</si>
  <si>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</si>
  <si>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</si>
  <si>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</si>
  <si>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</si>
  <si>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</si>
  <si>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</si>
  <si>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</si>
  <si>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</si>
  <si>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</si>
  <si>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</si>
  <si>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</si>
  <si>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</si>
  <si>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</si>
  <si>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</si>
  <si>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</si>
  <si>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</si>
  <si>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</si>
  <si>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</si>
  <si>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</si>
  <si>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</si>
  <si>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</si>
  <si>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</si>
  <si>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</si>
  <si>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</si>
  <si>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</si>
  <si>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</si>
  <si>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</si>
  <si>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</si>
  <si>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</si>
  <si>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</si>
  <si>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</si>
  <si>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</si>
  <si>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</si>
  <si>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</si>
  <si>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</si>
  <si>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</si>
  <si>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</si>
  <si>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</si>
  <si>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</si>
  <si>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</si>
  <si>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</si>
  <si>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</si>
  <si>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</si>
  <si>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</si>
  <si>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</si>
  <si>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</si>
  <si>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</si>
  <si>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</si>
  <si>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</si>
  <si>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</si>
  <si>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</si>
  <si>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</si>
  <si>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</si>
  <si>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</si>
  <si>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</si>
  <si>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</si>
  <si>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</si>
  <si>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</si>
  <si>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</si>
  <si>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</si>
  <si>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</si>
  <si>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</si>
  <si>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</si>
  <si>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</si>
  <si>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</si>
  <si>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</si>
  <si>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</si>
  <si>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</si>
  <si>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</si>
  <si>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</si>
  <si>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</si>
  <si>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</si>
  <si>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</si>
  <si>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</si>
  <si>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</si>
  <si>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</si>
  <si>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</si>
  <si>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</si>
  <si>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</si>
  <si>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</si>
  <si>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</si>
  <si>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</si>
  <si>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</si>
  <si>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</si>
  <si>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</si>
  <si>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</si>
  <si>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</si>
  <si>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</si>
  <si>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</si>
  <si>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</si>
  <si>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</si>
  <si>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</si>
  <si>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</si>
  <si>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</si>
  <si>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</si>
  <si>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</si>
  <si>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</si>
  <si>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</si>
  <si>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</si>
  <si>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</si>
  <si>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</si>
  <si>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</si>
  <si>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</si>
  <si>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</si>
  <si>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</si>
  <si>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</si>
  <si>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</si>
  <si>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</si>
  <si>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</si>
  <si>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</si>
  <si>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</si>
  <si>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</si>
  <si>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</si>
  <si>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</si>
  <si>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</si>
  <si>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</si>
  <si>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</si>
  <si>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</si>
  <si>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</si>
  <si>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</si>
  <si>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</si>
  <si>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</si>
  <si>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</si>
  <si>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</si>
  <si>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</si>
  <si>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</si>
  <si>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</si>
  <si>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</si>
  <si>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</si>
  <si>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</si>
  <si>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</si>
  <si>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</si>
  <si>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</si>
  <si>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</si>
  <si>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</si>
  <si>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</si>
  <si>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</si>
  <si>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</si>
  <si>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</si>
  <si>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</si>
  <si>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</si>
  <si>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</si>
  <si>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</si>
  <si>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</si>
  <si>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</si>
  <si>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</si>
  <si>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</si>
  <si>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</si>
  <si>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</si>
  <si>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</si>
  <si>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</si>
  <si>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</si>
  <si>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</si>
  <si>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</si>
  <si>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</si>
  <si>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</si>
  <si>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</si>
  <si>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</si>
  <si>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</si>
  <si>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</si>
  <si>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</si>
  <si>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</si>
  <si>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</si>
  <si>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</si>
  <si>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</si>
  <si>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</si>
  <si>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</si>
  <si>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</si>
  <si>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</si>
  <si>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</si>
  <si>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</si>
  <si>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</si>
  <si>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</si>
  <si>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</si>
  <si>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</si>
  <si>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</si>
  <si>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</si>
  <si>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</si>
  <si>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</si>
  <si>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</si>
  <si>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</si>
  <si>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</si>
  <si>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</si>
  <si>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</si>
  <si>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</si>
  <si>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</si>
  <si>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</si>
  <si>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</si>
  <si>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</si>
  <si>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</si>
  <si>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</si>
  <si>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</si>
  <si>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</si>
  <si>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</si>
  <si>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</si>
  <si>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</si>
  <si>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</si>
  <si>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</si>
  <si>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</si>
  <si>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</si>
  <si>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</si>
  <si>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</si>
  <si>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</si>
  <si>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</si>
  <si>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</si>
  <si>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</si>
  <si>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</si>
  <si>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</si>
  <si>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</si>
  <si>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</si>
  <si>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</si>
  <si>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</si>
  <si>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</si>
  <si>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</si>
  <si>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</si>
  <si>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</si>
  <si>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</si>
  <si>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</si>
  <si>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</si>
  <si>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</si>
  <si>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</si>
  <si>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</si>
  <si>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</si>
  <si>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</si>
  <si>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</si>
  <si>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</si>
  <si>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</si>
  <si>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</si>
  <si>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</si>
  <si>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</si>
  <si>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</si>
  <si>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</si>
  <si>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</si>
  <si>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</si>
  <si>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</si>
  <si>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</si>
  <si>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</si>
  <si>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</si>
  <si>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</si>
  <si>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</si>
  <si>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</si>
  <si>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</si>
  <si>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</si>
  <si>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</si>
  <si>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</si>
  <si>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</si>
  <si>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</si>
  <si>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</si>
  <si>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</si>
  <si>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</si>
  <si>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</si>
  <si>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</si>
  <si>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</si>
  <si>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</si>
  <si>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</si>
  <si>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</si>
  <si>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</si>
  <si>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</si>
  <si>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</si>
  <si>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</si>
  <si>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</si>
  <si>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</si>
  <si>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</si>
  <si>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</si>
  <si>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</si>
  <si>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</si>
  <si>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</si>
  <si>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</si>
  <si>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</si>
  <si>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</si>
  <si>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</si>
  <si>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</si>
  <si>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</si>
  <si>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</si>
  <si>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</si>
  <si>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</si>
  <si>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</si>
  <si>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</si>
  <si>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</si>
  <si>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</si>
  <si>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</si>
  <si>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</si>
  <si>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</si>
  <si>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</si>
  <si>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</si>
  <si>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</si>
  <si>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</si>
  <si>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</si>
  <si>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</si>
  <si>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</si>
  <si>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</si>
  <si>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</si>
  <si>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</si>
  <si>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</si>
  <si>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</si>
  <si>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</si>
  <si>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</si>
  <si>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</si>
  <si>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</si>
  <si>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</si>
  <si>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</si>
  <si>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</si>
  <si>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</si>
  <si>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</si>
  <si>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</si>
  <si>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</si>
  <si>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</si>
  <si>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</si>
  <si>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</si>
  <si>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</si>
  <si>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</si>
  <si>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</si>
  <si>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</si>
  <si>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</si>
  <si>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</si>
  <si>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</si>
  <si>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</si>
  <si>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</si>
  <si>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</si>
  <si>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</si>
  <si>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</si>
  <si>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</si>
  <si>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</si>
  <si>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</si>
  <si>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</si>
  <si>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</si>
  <si>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</si>
  <si>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</si>
  <si>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</si>
  <si>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</si>
  <si>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</si>
  <si>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</si>
  <si>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</si>
  <si>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</si>
  <si>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</si>
  <si>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</si>
  <si>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</si>
  <si>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</si>
  <si>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</si>
  <si>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</si>
  <si>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</si>
  <si>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</si>
  <si>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</si>
  <si>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</si>
  <si>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</si>
  <si>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</si>
  <si>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</si>
  <si>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</si>
  <si>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</si>
  <si>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</si>
  <si>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</si>
  <si>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</si>
  <si>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</si>
  <si>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</si>
  <si>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</si>
  <si>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</si>
  <si>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</si>
  <si>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</si>
  <si>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</si>
  <si>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</si>
  <si>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</si>
  <si>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</si>
  <si>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</si>
  <si>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</si>
  <si>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</si>
  <si>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</si>
  <si>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</si>
  <si>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</si>
  <si>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</si>
  <si>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</si>
  <si>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</si>
  <si>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</si>
  <si>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</si>
  <si>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</si>
  <si>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</si>
  <si>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</si>
  <si>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</si>
  <si>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</si>
  <si>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</si>
  <si>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</si>
  <si>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</si>
  <si>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</si>
  <si>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</si>
  <si>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</si>
  <si>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</si>
  <si>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</si>
  <si>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</si>
  <si>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</si>
  <si>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</si>
  <si>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</si>
  <si>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</si>
  <si>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</si>
  <si>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</si>
  <si>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</si>
  <si>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</si>
  <si>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</si>
  <si>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</si>
  <si>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</si>
  <si>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</si>
  <si>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</si>
  <si>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</si>
  <si>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</si>
  <si>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</si>
  <si>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</si>
  <si>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</si>
  <si>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</si>
  <si>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</si>
  <si>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</si>
  <si>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</si>
  <si>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</si>
  <si>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</si>
  <si>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</si>
  <si>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</si>
  <si>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</si>
  <si>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</si>
  <si>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</si>
  <si>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</si>
  <si>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</si>
  <si>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</si>
  <si>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</si>
  <si>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</si>
  <si>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</si>
  <si>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</si>
  <si>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</si>
  <si>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</si>
  <si>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</si>
  <si>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</si>
  <si>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</si>
  <si>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</si>
  <si>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</si>
  <si>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</si>
  <si>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</si>
  <si>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</si>
  <si>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</si>
  <si>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</si>
  <si>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</si>
  <si>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</si>
  <si>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</si>
  <si>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</si>
  <si>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</si>
  <si>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</si>
  <si>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</si>
  <si>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</si>
  <si>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</si>
  <si>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</si>
  <si>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</si>
  <si>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</si>
  <si>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</si>
  <si>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</si>
  <si>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</si>
  <si>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</si>
  <si>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</si>
  <si>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</si>
  <si>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</si>
  <si>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</si>
  <si>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</si>
  <si>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</si>
  <si>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</si>
  <si>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</si>
  <si>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</si>
  <si>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</si>
  <si>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</si>
  <si>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</si>
  <si>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</si>
  <si>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</si>
  <si>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</si>
  <si>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</si>
  <si>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</si>
  <si>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</si>
  <si>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</si>
  <si>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</si>
  <si>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</si>
  <si>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</si>
  <si>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</si>
  <si>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</si>
  <si>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</si>
  <si>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</si>
  <si>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</si>
  <si>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</si>
  <si>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</si>
  <si>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</si>
  <si>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</si>
  <si>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</si>
  <si>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</si>
  <si>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</si>
  <si>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</si>
  <si>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</si>
  <si>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</si>
  <si>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</si>
  <si>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</si>
  <si>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</si>
  <si>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</si>
  <si>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</si>
  <si>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</si>
  <si>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</si>
  <si>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</si>
  <si>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</si>
  <si>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</si>
  <si>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</si>
  <si>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</si>
  <si>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</si>
  <si>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</si>
  <si>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</si>
  <si>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</si>
  <si>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</si>
  <si>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</si>
  <si>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</si>
  <si>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</si>
  <si>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</si>
  <si>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</si>
  <si>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</si>
  <si>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</si>
  <si>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</si>
  <si>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</si>
  <si>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</si>
  <si>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</si>
  <si>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</si>
  <si>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</si>
  <si>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</si>
  <si>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</si>
  <si>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</si>
  <si>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</si>
  <si>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</si>
  <si>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</si>
  <si>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</si>
  <si>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</si>
  <si>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</si>
  <si>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</si>
  <si>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</si>
  <si>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</si>
  <si>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</si>
  <si>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</si>
  <si>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</si>
  <si>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</si>
  <si>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</si>
  <si>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</si>
  <si>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</si>
  <si>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</si>
  <si>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</si>
  <si>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</si>
  <si>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</si>
  <si>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</si>
  <si>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</si>
  <si>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</si>
  <si>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</si>
  <si>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</si>
  <si>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</si>
  <si>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</si>
  <si>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</si>
  <si>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</si>
  <si>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</si>
  <si>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</si>
  <si>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</si>
  <si>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</si>
  <si>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</si>
  <si>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</si>
  <si>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</si>
  <si>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</si>
  <si>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</si>
  <si>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</si>
  <si>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</si>
  <si>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</si>
  <si>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</si>
  <si>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</si>
  <si>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</si>
  <si>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</si>
  <si>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</si>
  <si>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</si>
  <si>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</si>
  <si>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</si>
  <si>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</si>
  <si>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</si>
  <si>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</si>
  <si>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</si>
  <si>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</si>
  <si>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</si>
  <si>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</si>
  <si>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</si>
  <si>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</si>
  <si>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</si>
  <si>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</si>
  <si>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</si>
  <si>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</si>
  <si>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</si>
  <si>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</si>
  <si>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</si>
  <si>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</si>
  <si>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</si>
  <si>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</si>
  <si>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</si>
  <si>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</si>
  <si>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</si>
  <si>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</si>
  <si>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</si>
  <si>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</si>
  <si>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</si>
  <si>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</si>
  <si>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</si>
  <si>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</si>
  <si>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</si>
  <si>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</si>
  <si>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</si>
  <si>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</si>
  <si>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</si>
  <si>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</si>
  <si>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</si>
  <si>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</si>
  <si>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</si>
  <si>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</si>
  <si>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</si>
  <si>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</si>
  <si>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</si>
  <si>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</si>
  <si>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</si>
  <si>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</si>
  <si>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</si>
  <si>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</si>
  <si>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</si>
  <si>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</si>
  <si>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</si>
  <si>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</si>
  <si>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</si>
  <si>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</si>
  <si>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</si>
  <si>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</si>
  <si>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</si>
  <si>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</si>
  <si>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</si>
  <si>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</si>
  <si>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</si>
  <si>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</si>
  <si>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</si>
  <si>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</si>
  <si>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</si>
  <si>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</si>
  <si>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</si>
  <si>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</si>
  <si>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</si>
  <si>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</si>
  <si>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</si>
  <si>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</si>
  <si>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</si>
  <si>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</si>
  <si>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</si>
  <si>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</si>
  <si>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</si>
  <si>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</si>
  <si>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</si>
  <si>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</si>
  <si>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</si>
  <si>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</si>
  <si>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</si>
  <si>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</si>
  <si>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</si>
  <si>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</si>
  <si>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</si>
  <si>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</si>
  <si>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</si>
  <si>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</si>
  <si>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</si>
  <si>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</si>
  <si>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</si>
  <si>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</si>
  <si>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</si>
  <si>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</si>
  <si>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</si>
  <si>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</si>
  <si>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</si>
  <si>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</si>
  <si>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</si>
  <si>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</si>
  <si>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</si>
  <si>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</si>
  <si>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</si>
  <si>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</si>
  <si>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</si>
  <si>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</si>
  <si>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</si>
  <si>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</si>
  <si>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</si>
  <si>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</si>
  <si>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</si>
  <si>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</si>
  <si>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</si>
  <si>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</si>
  <si>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</si>
  <si>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</si>
  <si>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</si>
  <si>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</si>
  <si>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</si>
  <si>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</si>
  <si>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</si>
  <si>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</si>
  <si>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</si>
  <si>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</si>
  <si>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</si>
  <si>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</si>
  <si>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</si>
  <si>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</si>
  <si>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</si>
  <si>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</si>
  <si>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</si>
  <si>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</si>
  <si>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</si>
  <si>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</si>
  <si>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</si>
  <si>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</si>
  <si>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</si>
  <si>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</si>
  <si>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</si>
  <si>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</si>
  <si>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</si>
  <si>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</si>
  <si>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</si>
  <si>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</si>
  <si>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</si>
  <si>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</si>
  <si>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</si>
  <si>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</si>
  <si>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</si>
  <si>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</si>
  <si>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</si>
  <si>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</si>
  <si>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</si>
  <si>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</si>
  <si>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</si>
  <si>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</si>
  <si>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</si>
  <si>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</si>
  <si>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</si>
  <si>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</si>
  <si>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</si>
  <si>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</si>
  <si>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</si>
  <si>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</si>
  <si>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</si>
  <si>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</si>
  <si>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</si>
  <si>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</si>
  <si>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</si>
  <si>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</si>
  <si>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</si>
  <si>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</si>
  <si>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</si>
  <si>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</si>
  <si>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</si>
  <si>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</si>
  <si>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</si>
  <si>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</si>
  <si>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</si>
  <si>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</si>
  <si>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</si>
  <si>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</si>
  <si>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</si>
  <si>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</si>
  <si>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</si>
  <si>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</si>
  <si>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</si>
  <si>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</si>
  <si>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</si>
  <si>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</si>
  <si>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</si>
  <si>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</si>
  <si>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</si>
  <si>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</si>
  <si>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</si>
  <si>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</si>
  <si>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</si>
  <si>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</si>
  <si>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</si>
  <si>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</si>
  <si>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</si>
  <si>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</si>
  <si>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</si>
  <si>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</si>
  <si>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</si>
  <si>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</si>
  <si>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</si>
  <si>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</si>
  <si>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</si>
  <si>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</si>
  <si>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</si>
  <si>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</si>
  <si>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</si>
  <si>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</si>
  <si>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</si>
  <si>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</si>
  <si>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</si>
  <si>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</si>
  <si>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</si>
  <si>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</si>
  <si>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</si>
  <si>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</si>
  <si>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</si>
  <si>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</si>
  <si>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</si>
  <si>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</si>
  <si>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</si>
  <si>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</si>
  <si>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</si>
  <si>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</si>
  <si>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</si>
  <si>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</si>
  <si>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</si>
  <si>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</si>
  <si>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</si>
  <si>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</si>
  <si>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</si>
  <si>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</si>
  <si>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</si>
  <si>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</si>
  <si>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</si>
  <si>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</si>
  <si>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</si>
  <si>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</si>
  <si>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</si>
  <si>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</si>
  <si>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</si>
  <si>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</si>
  <si>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</si>
  <si>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</si>
  <si>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</si>
  <si>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</si>
  <si>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</si>
  <si>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</si>
  <si>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</si>
  <si>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</si>
  <si>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</si>
  <si>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</si>
  <si>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</si>
  <si>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</si>
  <si>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</si>
  <si>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</si>
  <si>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</si>
  <si>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</si>
  <si>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</si>
  <si>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</si>
  <si>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</si>
  <si>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</si>
  <si>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</si>
  <si>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</si>
  <si>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</si>
  <si>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</si>
  <si>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</si>
  <si>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</si>
  <si>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</si>
  <si>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</si>
  <si>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</si>
  <si>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</si>
  <si>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</si>
  <si>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</si>
  <si>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</si>
  <si>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</si>
  <si>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</si>
  <si>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</si>
  <si>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</si>
  <si>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</si>
  <si>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</si>
  <si>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</si>
  <si>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</si>
  <si>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</si>
  <si>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</si>
  <si>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</si>
  <si>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</si>
  <si>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</si>
  <si>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</si>
  <si>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</si>
  <si>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</si>
  <si>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</si>
  <si>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</si>
  <si>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</si>
  <si>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</si>
  <si>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</si>
  <si>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</si>
  <si>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</si>
  <si>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</si>
  <si>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</si>
  <si>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</si>
  <si>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</si>
  <si>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</si>
  <si>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</si>
  <si>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</si>
  <si>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</si>
  <si>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</si>
  <si>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</si>
  <si>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</si>
  <si>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</si>
  <si>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</si>
  <si>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</si>
  <si>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</si>
  <si>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</si>
  <si>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</si>
  <si>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</si>
  <si>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</si>
  <si>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</si>
  <si>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</si>
  <si>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</si>
  <si>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</si>
  <si>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</si>
  <si>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</si>
  <si>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</si>
  <si>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</si>
  <si>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</si>
  <si>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</si>
  <si>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</si>
  <si>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</si>
  <si>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</si>
  <si>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</si>
  <si>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</si>
  <si>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</si>
  <si>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</si>
  <si>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</si>
  <si>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</si>
  <si>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</si>
  <si>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</si>
  <si>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</si>
  <si>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</si>
  <si>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</si>
  <si>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</si>
  <si>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</si>
  <si>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</si>
  <si>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</si>
  <si>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</si>
  <si>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</si>
  <si>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</si>
  <si>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</si>
  <si>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</si>
  <si>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</si>
  <si>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</si>
  <si>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</si>
  <si>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</si>
  <si>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</si>
  <si>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</si>
  <si>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</si>
  <si>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</si>
  <si>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</si>
  <si>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</si>
  <si>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</si>
  <si>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</si>
  <si>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</si>
  <si>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</si>
  <si>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</si>
  <si>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</si>
  <si>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</si>
  <si>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</si>
  <si>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</si>
  <si>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</si>
  <si>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</si>
  <si>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</si>
  <si>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</si>
  <si>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</si>
  <si>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</si>
  <si>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</si>
  <si>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</si>
  <si>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</si>
  <si>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</si>
  <si>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</si>
  <si>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</si>
  <si>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</si>
  <si>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</si>
  <si>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</si>
  <si>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</si>
  <si>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</si>
  <si>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</si>
  <si>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</si>
  <si>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</si>
  <si>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</si>
  <si>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</si>
  <si>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</si>
  <si>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</si>
  <si>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</si>
  <si>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</si>
  <si>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</si>
  <si>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</si>
  <si>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</si>
  <si>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</si>
  <si>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</si>
  <si>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</si>
  <si>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</si>
  <si>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</si>
  <si>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</si>
  <si>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</si>
  <si>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</si>
  <si>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</si>
  <si>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</si>
  <si>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</si>
  <si>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</si>
  <si>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</si>
  <si>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</si>
  <si>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</si>
  <si>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</si>
  <si>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</si>
  <si>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</si>
  <si>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</si>
  <si>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</si>
  <si>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</si>
  <si>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</si>
  <si>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</si>
  <si>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</si>
  <si>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</si>
  <si>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</si>
  <si>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</si>
  <si>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</si>
  <si>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</si>
  <si>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</si>
  <si>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</si>
  <si>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</si>
  <si>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</si>
  <si>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</si>
  <si>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</si>
  <si>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</si>
  <si>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</si>
  <si>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</si>
  <si>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</si>
  <si>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</si>
  <si>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</si>
  <si>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</si>
  <si>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</si>
  <si>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</si>
  <si>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</si>
  <si>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</si>
  <si>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</si>
  <si>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</si>
  <si>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</si>
  <si>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</si>
  <si>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</si>
  <si>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</si>
  <si>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</si>
  <si>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</si>
  <si>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</si>
  <si>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</si>
  <si>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</si>
  <si>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</si>
  <si>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</si>
  <si>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</si>
  <si>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</si>
  <si>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</si>
  <si>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</si>
  <si>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</si>
  <si>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</si>
  <si>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</si>
  <si>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</si>
  <si>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</si>
  <si>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</si>
  <si>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</si>
  <si>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</si>
  <si>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</si>
  <si>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</si>
  <si>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</si>
  <si>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</si>
  <si>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</si>
  <si>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</si>
  <si>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</si>
  <si>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</si>
  <si>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</si>
  <si>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</si>
  <si>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</si>
  <si>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</si>
  <si>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</si>
  <si>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</si>
  <si>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</si>
  <si>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</si>
  <si>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</si>
  <si>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</si>
  <si>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</si>
  <si>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</si>
  <si>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</si>
  <si>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</si>
  <si>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</si>
  <si>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</si>
  <si>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</si>
  <si>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</si>
  <si>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</si>
  <si>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</si>
  <si>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</si>
  <si>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</si>
  <si>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</si>
  <si>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</si>
  <si>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</si>
  <si>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</si>
  <si>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</si>
  <si>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</si>
  <si>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</si>
  <si>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</si>
  <si>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</si>
  <si>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</si>
  <si>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</si>
  <si>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</si>
  <si>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</si>
  <si>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</si>
  <si>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</si>
  <si>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</si>
  <si>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</si>
  <si>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</si>
  <si>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</si>
  <si>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</si>
  <si>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</si>
  <si>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</si>
  <si>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</si>
  <si>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</si>
  <si>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</si>
  <si>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</si>
  <si>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</si>
  <si>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</si>
  <si>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</si>
  <si>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</si>
  <si>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</si>
  <si>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</si>
  <si>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</si>
  <si>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</si>
  <si>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</si>
  <si>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</si>
  <si>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</si>
  <si>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</si>
  <si>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</si>
  <si>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</si>
  <si>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</si>
  <si>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</si>
  <si>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</si>
  <si>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</si>
  <si>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</si>
  <si>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</si>
  <si>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</si>
  <si>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</si>
  <si>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</si>
  <si>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</si>
  <si>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</si>
  <si>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</si>
  <si>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</si>
  <si>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</si>
  <si>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</si>
  <si>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</si>
  <si>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</si>
  <si>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</si>
  <si>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</si>
  <si>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</si>
  <si>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</si>
  <si>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</si>
  <si>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</si>
  <si>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</si>
  <si>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</si>
  <si>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</si>
  <si>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</si>
  <si>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</si>
  <si>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</si>
  <si>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</si>
  <si>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</si>
  <si>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</si>
  <si>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</si>
  <si>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</si>
  <si>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</si>
  <si>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</si>
  <si>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</si>
  <si>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</si>
  <si>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</si>
  <si>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</si>
  <si>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</si>
  <si>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</si>
  <si>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</si>
  <si>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</si>
  <si>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</si>
  <si>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</si>
  <si>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</si>
  <si>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</si>
  <si>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</si>
  <si>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</si>
  <si>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</si>
  <si>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</si>
  <si>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</si>
  <si>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</si>
  <si>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</si>
  <si>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</si>
  <si>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</si>
  <si>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</si>
  <si>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</si>
  <si>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</si>
  <si>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</si>
  <si>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</si>
  <si>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</si>
  <si>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</si>
  <si>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</si>
  <si>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</si>
  <si>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</si>
  <si>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</si>
  <si>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</si>
  <si>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</si>
  <si>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</si>
  <si>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</si>
  <si>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</si>
  <si>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</si>
  <si>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</si>
  <si>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</si>
  <si>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</si>
  <si>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</si>
  <si>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</si>
  <si>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</si>
  <si>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</si>
  <si>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</si>
  <si>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</si>
  <si>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</si>
  <si>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</si>
  <si>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</si>
  <si>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</si>
  <si>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</si>
  <si>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</si>
  <si>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</si>
  <si>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</si>
  <si>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</si>
  <si>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</si>
  <si>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</si>
  <si>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</si>
  <si>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</si>
  <si>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</si>
  <si>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</si>
  <si>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</si>
  <si>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</si>
  <si>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</si>
  <si>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</si>
  <si>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</si>
  <si>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</si>
  <si>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</si>
  <si>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</si>
  <si>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</si>
  <si>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</si>
  <si>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</si>
  <si>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</si>
  <si>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</si>
  <si>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</si>
  <si>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</si>
  <si>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</si>
  <si>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</si>
  <si>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</si>
  <si>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</si>
  <si>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</si>
  <si>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</si>
  <si>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</si>
  <si>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</si>
  <si>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</si>
  <si>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</si>
  <si>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</si>
  <si>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</si>
  <si>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</si>
  <si>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</si>
  <si>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</si>
  <si>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</si>
  <si>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</si>
  <si>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</si>
  <si>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</si>
  <si>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</si>
  <si>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</si>
  <si>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</si>
  <si>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</si>
  <si>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</si>
  <si>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</si>
  <si>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</si>
  <si>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</si>
  <si>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</si>
  <si>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</si>
  <si>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</si>
  <si>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</si>
  <si>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</si>
  <si>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</si>
  <si>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</si>
  <si>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</si>
  <si>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</si>
  <si>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</si>
  <si>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</si>
  <si>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</si>
  <si>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</si>
  <si>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</si>
  <si>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</si>
  <si>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</si>
  <si>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</si>
  <si>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</si>
  <si>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</si>
  <si>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</si>
  <si>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</si>
  <si>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</si>
  <si>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</si>
  <si>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</si>
  <si>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</si>
  <si>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</si>
  <si>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</si>
  <si>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</si>
  <si>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</si>
  <si>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</si>
  <si>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</si>
  <si>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</si>
  <si>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</si>
  <si>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</si>
  <si>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</si>
  <si>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</si>
  <si>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</si>
  <si>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</si>
  <si>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</si>
  <si>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</si>
  <si>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</si>
  <si>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</si>
  <si>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</si>
  <si>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</si>
  <si>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</si>
  <si>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</si>
  <si>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</si>
  <si>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</si>
  <si>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</si>
  <si>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</si>
  <si>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</si>
  <si>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</si>
  <si>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</si>
  <si>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</si>
  <si>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</si>
  <si>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</si>
  <si>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</si>
  <si>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</si>
  <si>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</si>
  <si>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</si>
  <si>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</si>
  <si>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</si>
  <si>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</si>
  <si>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</si>
  <si>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</si>
  <si>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</si>
  <si>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</si>
  <si>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</si>
  <si>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</si>
  <si>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</si>
  <si>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</si>
  <si>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</si>
  <si>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</si>
  <si>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</si>
  <si>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</si>
  <si>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</si>
  <si>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</si>
  <si>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</si>
  <si>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</si>
  <si>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</si>
  <si>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</si>
  <si>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</si>
  <si>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</si>
  <si>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</si>
  <si>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</si>
  <si>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</si>
  <si>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</si>
  <si>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</si>
  <si>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</si>
  <si>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</si>
  <si>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</si>
  <si>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</si>
  <si>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</si>
  <si>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</si>
  <si>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</si>
  <si>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</si>
  <si>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</si>
  <si>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</si>
  <si>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</si>
  <si>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</si>
  <si>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</si>
  <si>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</si>
  <si>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</si>
  <si>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</si>
  <si>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</si>
  <si>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</si>
  <si>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</si>
  <si>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</si>
  <si>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</si>
  <si>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</si>
  <si>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</si>
  <si>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</si>
  <si>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</si>
  <si>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</si>
  <si>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</si>
  <si>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</si>
  <si>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</si>
  <si>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</si>
  <si>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</si>
  <si>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</si>
  <si>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</si>
  <si>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</si>
  <si>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</si>
  <si>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</si>
  <si>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</si>
  <si>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</si>
  <si>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</si>
  <si>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</si>
  <si>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</si>
  <si>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</si>
  <si>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</si>
  <si>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</si>
  <si>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</si>
  <si>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</si>
  <si>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</si>
  <si>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</si>
  <si>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</si>
  <si>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</si>
  <si>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</si>
  <si>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</si>
  <si>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</si>
  <si>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</si>
  <si>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</si>
  <si>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</si>
  <si>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</si>
  <si>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</si>
  <si>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</si>
  <si>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</si>
  <si>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</si>
  <si>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</si>
  <si>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</si>
  <si>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</si>
  <si>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</si>
  <si>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</si>
  <si>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</si>
  <si>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</si>
  <si>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</si>
  <si>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</si>
  <si>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</si>
  <si>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</si>
  <si>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</si>
  <si>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</si>
  <si>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</si>
  <si>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</si>
  <si>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</si>
  <si>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</si>
  <si>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</si>
  <si>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</si>
  <si>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</si>
  <si>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</si>
  <si>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</si>
  <si>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</si>
  <si>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</si>
  <si>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</si>
  <si>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</si>
  <si>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</si>
  <si>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</si>
  <si>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</si>
  <si>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</si>
  <si>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</si>
  <si>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</si>
  <si>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</si>
  <si>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</si>
  <si>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</si>
  <si>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</si>
  <si>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</si>
  <si>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</si>
  <si>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</si>
  <si>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</si>
  <si>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</si>
  <si>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</si>
  <si>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</si>
  <si>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</si>
  <si>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</si>
  <si>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</si>
  <si>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</si>
  <si>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</si>
  <si>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</si>
  <si>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</si>
  <si>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</si>
  <si>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</si>
  <si>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</si>
  <si>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</si>
  <si>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</si>
  <si>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</si>
  <si>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</si>
  <si>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</si>
  <si>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</si>
  <si>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</si>
  <si>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</si>
  <si>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</si>
  <si>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</si>
  <si>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</si>
  <si>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</si>
  <si>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</si>
  <si>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</si>
  <si>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</si>
  <si>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</si>
  <si>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</si>
  <si>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</si>
  <si>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</si>
  <si>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</si>
  <si>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</si>
  <si>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</si>
  <si>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</si>
  <si>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</si>
  <si>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</si>
  <si>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</si>
  <si>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</si>
  <si>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</si>
  <si>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</si>
  <si>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</si>
  <si>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</si>
  <si>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</si>
  <si>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</si>
  <si>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</si>
  <si>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</si>
  <si>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</si>
  <si>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</si>
  <si>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</si>
  <si>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</si>
  <si>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</si>
  <si>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</si>
  <si>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</si>
  <si>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</si>
  <si>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</si>
  <si>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</si>
  <si>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</si>
  <si>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</si>
  <si>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</si>
  <si>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</si>
  <si>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</si>
  <si>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</si>
  <si>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</si>
  <si>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</si>
  <si>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</si>
  <si>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</si>
  <si>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</si>
  <si>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</si>
  <si>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</si>
  <si>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</si>
  <si>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</si>
  <si>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</si>
  <si>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</si>
  <si>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</si>
  <si>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</si>
  <si>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</si>
  <si>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</si>
  <si>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</si>
  <si>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</si>
  <si>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</si>
  <si>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</si>
  <si>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</si>
  <si>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</si>
  <si>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</si>
  <si>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</si>
  <si>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</si>
  <si>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</si>
  <si>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</si>
  <si>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</si>
  <si>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</si>
  <si>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</si>
  <si>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</si>
  <si>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</si>
  <si>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</si>
  <si>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</si>
  <si>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</si>
  <si>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</si>
  <si>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</si>
  <si>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</si>
  <si>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</si>
  <si>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</si>
  <si>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</si>
  <si>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</si>
  <si>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</si>
  <si>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</si>
  <si>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</si>
  <si>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</si>
  <si>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</si>
  <si>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</si>
  <si>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</si>
  <si>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</si>
  <si>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</si>
  <si>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</si>
  <si>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</si>
  <si>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</si>
  <si>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</si>
  <si>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</si>
  <si>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</si>
  <si>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</si>
  <si>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</si>
  <si>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</si>
  <si>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</si>
  <si>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</si>
  <si>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</si>
  <si>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</si>
  <si>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</si>
  <si>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</si>
  <si>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</si>
  <si>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</si>
  <si>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</si>
  <si>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</si>
  <si>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</si>
  <si>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</si>
  <si>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</si>
  <si>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</si>
  <si>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</si>
  <si>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</si>
  <si>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</si>
  <si>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</si>
  <si>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</si>
  <si>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</si>
  <si>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</si>
  <si>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</si>
  <si>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</si>
  <si>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</si>
  <si>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</si>
  <si>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</si>
  <si>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</si>
  <si>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</si>
  <si>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</si>
  <si>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</si>
  <si>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</si>
  <si>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</si>
  <si>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</si>
  <si>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</si>
  <si>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</si>
  <si>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</si>
  <si>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</si>
  <si>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</si>
  <si>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</si>
  <si>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</si>
  <si>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</si>
  <si>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</si>
  <si>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</si>
  <si>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</si>
  <si>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</si>
  <si>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</si>
  <si>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</si>
  <si>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</si>
  <si>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</si>
  <si>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</si>
  <si>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</si>
  <si>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</si>
  <si>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</si>
  <si>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</si>
  <si>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</si>
  <si>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</si>
  <si>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</si>
  <si>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</si>
  <si>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</si>
  <si>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</si>
  <si>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</si>
  <si>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</si>
  <si>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</si>
  <si>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</si>
  <si>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</si>
  <si>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</si>
  <si>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</si>
  <si>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</si>
  <si>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</si>
  <si>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</si>
  <si>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</si>
  <si>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</si>
  <si>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</si>
  <si>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</si>
  <si>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</si>
  <si>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</si>
  <si>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</si>
  <si>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</si>
  <si>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</si>
  <si>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</si>
  <si>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</si>
  <si>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</si>
  <si>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</si>
  <si>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</si>
  <si>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</si>
  <si>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</si>
  <si>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</si>
  <si>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</si>
  <si>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</si>
  <si>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</si>
  <si>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</si>
  <si>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</si>
  <si>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</si>
  <si>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</si>
  <si>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</si>
  <si>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</si>
  <si>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</si>
  <si>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</si>
  <si>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</si>
  <si>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</si>
  <si>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</si>
  <si>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</si>
  <si>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</si>
  <si>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</si>
  <si>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</si>
  <si>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</si>
  <si>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</si>
  <si>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</si>
  <si>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</si>
  <si>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</si>
  <si>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</si>
  <si>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</si>
  <si>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</si>
  <si>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</si>
  <si>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</si>
  <si>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</si>
  <si>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</si>
  <si>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</si>
  <si>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</si>
  <si>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</si>
  <si>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</si>
  <si>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</si>
  <si>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</si>
  <si>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</si>
  <si>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</si>
  <si>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</si>
  <si>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</si>
  <si>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</si>
  <si>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</si>
  <si>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</si>
  <si>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</si>
  <si>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</si>
  <si>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</si>
  <si>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</si>
  <si>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</si>
  <si>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</si>
  <si>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</si>
  <si>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</si>
  <si>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</si>
  <si>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</si>
  <si>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</si>
  <si>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</si>
  <si>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</si>
  <si>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</si>
  <si>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</si>
  <si>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</si>
  <si>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</si>
  <si>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</si>
  <si>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</si>
  <si>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</si>
  <si>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</si>
  <si>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</si>
  <si>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</si>
  <si>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</si>
  <si>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</si>
  <si>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</si>
  <si>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</si>
  <si>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</si>
  <si>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</si>
  <si>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</si>
  <si>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</si>
  <si>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</si>
  <si>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</si>
  <si>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</si>
  <si>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</si>
  <si>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</si>
  <si>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</si>
  <si>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</si>
  <si>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</si>
  <si>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</si>
  <si>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</si>
  <si>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</si>
  <si>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</si>
  <si>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</si>
  <si>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</si>
  <si>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</si>
  <si>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</si>
  <si>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</si>
  <si>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</si>
  <si>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</si>
  <si>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</si>
  <si>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</si>
  <si>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</si>
  <si>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</si>
  <si>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</si>
  <si>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</si>
  <si>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</si>
  <si>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</si>
  <si>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</si>
  <si>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</si>
  <si>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</si>
  <si>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</si>
  <si>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</si>
  <si>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</si>
  <si>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</si>
  <si>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</si>
  <si>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</si>
  <si>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</si>
  <si>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</si>
  <si>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</si>
  <si>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</si>
  <si>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</si>
  <si>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</si>
  <si>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</si>
  <si>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</si>
  <si>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</si>
  <si>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</si>
  <si>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</si>
  <si>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</si>
  <si>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</si>
  <si>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</si>
  <si>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</si>
  <si>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</si>
  <si>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</si>
  <si>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</si>
  <si>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</si>
  <si>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</si>
  <si>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</si>
  <si>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</si>
  <si>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</si>
  <si>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</si>
  <si>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</si>
  <si>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</si>
  <si>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</si>
  <si>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</si>
  <si>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</si>
  <si>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</si>
  <si>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</si>
  <si>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</si>
  <si>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</si>
  <si>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</si>
  <si>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</si>
  <si>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</si>
  <si>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</si>
  <si>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</si>
  <si>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</si>
  <si>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</si>
  <si>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</si>
  <si>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</si>
  <si>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</si>
  <si>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</si>
  <si>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</si>
  <si>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</si>
  <si>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</si>
  <si>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</si>
  <si>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</si>
  <si>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</si>
  <si>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</si>
  <si>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</si>
  <si>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</si>
  <si>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</si>
  <si>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</si>
  <si>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</si>
  <si>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</si>
  <si>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</si>
  <si>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</si>
  <si>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</si>
  <si>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</si>
  <si>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</si>
  <si>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</si>
  <si>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</si>
  <si>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</si>
  <si>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</si>
  <si>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</si>
  <si>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</si>
  <si>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</si>
  <si>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</si>
  <si>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</si>
  <si>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</si>
  <si>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</si>
  <si>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</si>
  <si>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</si>
  <si>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</si>
  <si>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</si>
  <si>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</si>
  <si>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</si>
  <si>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</si>
  <si>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</si>
  <si>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</si>
  <si>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</si>
  <si>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</si>
  <si>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</si>
  <si>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</si>
  <si>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</si>
  <si>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</si>
  <si>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</si>
  <si>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</si>
  <si>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</si>
  <si>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</si>
  <si>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</si>
  <si>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</si>
  <si>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</si>
  <si>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</si>
  <si>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</si>
  <si>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</si>
  <si>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</si>
  <si>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</si>
  <si>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</si>
  <si>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</si>
  <si>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</si>
  <si>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</si>
  <si>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</si>
  <si>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</si>
  <si>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</si>
  <si>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</si>
  <si>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</si>
  <si>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</si>
  <si>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</si>
  <si>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</si>
  <si>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</si>
  <si>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</si>
  <si>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</si>
  <si>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</si>
  <si>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</si>
  <si>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</si>
  <si>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</si>
  <si>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</si>
  <si>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</si>
  <si>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</si>
  <si>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</si>
  <si>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</si>
  <si>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</si>
  <si>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</si>
  <si>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</si>
  <si>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</si>
  <si>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</si>
  <si>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</si>
  <si>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</si>
  <si>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</si>
  <si>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</si>
  <si>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</si>
  <si>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</si>
  <si>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</si>
  <si>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</si>
  <si>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</si>
  <si>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</si>
  <si>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</si>
  <si>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</si>
  <si>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</si>
  <si>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</si>
  <si>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</si>
  <si>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</si>
  <si>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</si>
  <si>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</si>
  <si>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</si>
  <si>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</si>
  <si>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</si>
  <si>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</si>
  <si>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</si>
  <si>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</si>
  <si>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</si>
  <si>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</si>
  <si>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</si>
  <si>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</si>
  <si>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</si>
  <si>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</si>
  <si>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</si>
  <si>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</si>
  <si>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</si>
  <si>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</si>
  <si>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</si>
  <si>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</si>
  <si>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</si>
  <si>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</si>
  <si>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</si>
  <si>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</si>
  <si>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</si>
  <si>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</si>
  <si>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</si>
  <si>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</si>
  <si>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</si>
  <si>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</si>
  <si>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</si>
  <si>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</si>
  <si>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</si>
  <si>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</si>
  <si>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</si>
  <si>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</si>
  <si>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</si>
  <si>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</si>
  <si>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</si>
  <si>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</si>
  <si>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</si>
  <si>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</si>
  <si>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</si>
  <si>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</si>
  <si>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</si>
  <si>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</si>
  <si>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</si>
  <si>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</si>
  <si>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</si>
  <si>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</si>
  <si>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</si>
  <si>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</si>
  <si>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</si>
  <si>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</si>
  <si>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</si>
  <si>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</si>
  <si>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</si>
  <si>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</si>
  <si>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</si>
  <si>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</si>
  <si>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</si>
  <si>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</si>
  <si>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</si>
  <si>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</si>
  <si>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</si>
  <si>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</si>
  <si>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</si>
  <si>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</si>
  <si>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</si>
  <si>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</si>
  <si>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</si>
  <si>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</si>
  <si>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</si>
  <si>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</si>
  <si>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</si>
  <si>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</si>
  <si>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</si>
  <si>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</si>
  <si>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</si>
  <si>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</si>
  <si>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</si>
  <si>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</si>
  <si>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</si>
  <si>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</si>
  <si>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</si>
  <si>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</si>
  <si>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</si>
  <si>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</si>
  <si>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</si>
  <si>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</si>
  <si>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</si>
  <si>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</si>
  <si>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</si>
  <si>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</si>
  <si>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</si>
  <si>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</si>
  <si>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</si>
  <si>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</si>
  <si>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</si>
  <si>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</si>
  <si>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</si>
  <si>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</si>
  <si>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</si>
  <si>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</si>
  <si>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</si>
  <si>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</si>
  <si>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</si>
  <si>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</si>
  <si>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</si>
  <si>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</si>
  <si>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</si>
  <si>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</si>
  <si>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</si>
  <si>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</si>
  <si>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</si>
  <si>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</si>
  <si>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</si>
  <si>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</si>
  <si>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</si>
  <si>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</si>
  <si>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</si>
  <si>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</si>
  <si>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</si>
  <si>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</si>
  <si>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</si>
  <si>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</si>
  <si>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</si>
  <si>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</si>
  <si>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</si>
  <si>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</si>
  <si>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</si>
  <si>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</si>
  <si>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</si>
  <si>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</si>
  <si>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</si>
  <si>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</si>
  <si>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</si>
  <si>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</si>
  <si>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</si>
  <si>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</si>
  <si>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</si>
  <si>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</si>
  <si>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</si>
  <si>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</si>
  <si>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</si>
  <si>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</si>
  <si>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</si>
  <si>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</si>
  <si>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</si>
  <si>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</si>
  <si>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</si>
  <si>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</si>
  <si>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</si>
  <si>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</si>
  <si>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</si>
  <si>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</si>
  <si>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</si>
  <si>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</si>
  <si>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</si>
  <si>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</si>
  <si>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</si>
  <si>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</si>
  <si>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</si>
  <si>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</si>
  <si>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</si>
  <si>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</si>
  <si>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</si>
  <si>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</si>
  <si>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</si>
  <si>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</si>
  <si>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</si>
  <si>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</si>
  <si>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</si>
  <si>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</si>
  <si>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</si>
  <si>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</si>
  <si>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</si>
  <si>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</si>
  <si>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</si>
  <si>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</si>
  <si>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</si>
  <si>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</si>
  <si>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</si>
  <si>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</si>
  <si>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</si>
  <si>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</si>
  <si>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</si>
  <si>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</si>
  <si>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</si>
  <si>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</si>
  <si>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</si>
  <si>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</si>
  <si>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</si>
  <si>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</si>
  <si>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</si>
  <si>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</si>
  <si>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</si>
  <si>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</si>
  <si>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</si>
  <si>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</si>
  <si>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</si>
  <si>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</si>
  <si>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</si>
  <si>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</si>
  <si>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</si>
  <si>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</si>
  <si>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</si>
  <si>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</si>
  <si>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</si>
  <si>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</si>
  <si>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</si>
  <si>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</si>
  <si>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</si>
  <si>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</si>
  <si>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</si>
  <si>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</si>
  <si>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</si>
  <si>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</si>
  <si>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</si>
  <si>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</si>
  <si>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</si>
  <si>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</si>
  <si>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</si>
  <si>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</si>
  <si>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</si>
  <si>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</si>
  <si>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</si>
  <si>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</si>
  <si>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</si>
  <si>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</si>
  <si>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</si>
  <si>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</si>
  <si>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</si>
  <si>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</si>
  <si>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</si>
  <si>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</si>
  <si>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</si>
  <si>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</si>
  <si>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</si>
  <si>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</si>
  <si>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</si>
  <si>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</si>
  <si>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</si>
  <si>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</si>
  <si>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</si>
  <si>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</si>
  <si>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</si>
  <si>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</si>
  <si>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</si>
  <si>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</si>
  <si>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</si>
  <si>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</si>
  <si>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</si>
  <si>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</si>
  <si>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</si>
  <si>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</si>
  <si>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</si>
  <si>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</si>
  <si>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</si>
  <si>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</si>
  <si>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</si>
  <si>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</si>
  <si>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</si>
  <si>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</si>
  <si>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</si>
  <si>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</si>
  <si>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</si>
  <si>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</si>
  <si>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</si>
  <si>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</si>
  <si>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</si>
  <si>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</si>
  <si>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</si>
  <si>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</si>
  <si>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</si>
  <si>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</si>
  <si>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</si>
  <si>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</si>
  <si>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</si>
  <si>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</si>
  <si>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</si>
  <si>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</si>
  <si>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</si>
  <si>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</si>
  <si>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</si>
  <si>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</si>
  <si>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</si>
  <si>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</si>
  <si>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</si>
  <si>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</si>
  <si>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</si>
  <si>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</si>
  <si>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</si>
  <si>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</si>
  <si>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</si>
  <si>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</si>
  <si>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</si>
  <si>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</si>
  <si>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</si>
  <si>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</si>
  <si>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</si>
  <si>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</si>
  <si>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</si>
  <si>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</si>
  <si>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</si>
  <si>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</si>
  <si>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</si>
  <si>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</si>
  <si>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</si>
  <si>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</si>
  <si>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</si>
  <si>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</si>
  <si>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</si>
  <si>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</si>
  <si>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</si>
  <si>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</si>
  <si>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</si>
  <si>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</si>
  <si>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</si>
  <si>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</si>
  <si>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</si>
  <si>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</si>
  <si>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</si>
  <si>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</si>
  <si>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</si>
  <si>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</si>
  <si>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</si>
  <si>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</si>
  <si>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</si>
  <si>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</si>
  <si>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</si>
  <si>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</si>
  <si>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</si>
  <si>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</si>
  <si>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</si>
  <si>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</si>
  <si>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</si>
  <si>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</si>
  <si>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</si>
  <si>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</si>
  <si>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</si>
  <si>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</si>
  <si>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</si>
  <si>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</si>
  <si>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</si>
  <si>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</si>
  <si>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</si>
  <si>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</si>
  <si>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</si>
  <si>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</si>
  <si>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</si>
  <si>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</si>
  <si>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</si>
  <si>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</si>
  <si>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</si>
  <si>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</si>
  <si>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</si>
  <si>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</si>
  <si>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</si>
  <si>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</si>
  <si>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</si>
  <si>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</si>
  <si>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</si>
  <si>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</si>
  <si>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</si>
  <si>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</si>
  <si>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</si>
  <si>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</si>
  <si>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</si>
  <si>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</si>
  <si>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</si>
  <si>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</si>
  <si>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</si>
  <si>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</si>
  <si>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</si>
  <si>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</si>
  <si>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</si>
  <si>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</si>
  <si>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</si>
  <si>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</si>
  <si>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</si>
  <si>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</si>
  <si>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</si>
  <si>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</si>
  <si>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</si>
  <si>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</si>
  <si>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</si>
  <si>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</si>
  <si>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</si>
  <si>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</si>
  <si>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</si>
  <si>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</si>
  <si>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</si>
  <si>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</si>
  <si>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</si>
  <si>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</si>
  <si>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</si>
  <si>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</si>
  <si>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</si>
  <si>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</si>
  <si>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</si>
  <si>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</si>
  <si>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</si>
  <si>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</si>
  <si>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</si>
  <si>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</si>
  <si>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</si>
  <si>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</si>
  <si>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</si>
  <si>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</si>
  <si>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</si>
  <si>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</si>
  <si>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</si>
  <si>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</si>
  <si>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</si>
  <si>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</si>
  <si>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</si>
  <si>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</si>
  <si>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</si>
  <si>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</si>
  <si>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</si>
  <si>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</si>
  <si>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</si>
  <si>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</si>
  <si>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</si>
  <si>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</si>
  <si>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</si>
  <si>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</si>
  <si>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</si>
  <si>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</si>
  <si>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</si>
  <si>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</si>
  <si>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</si>
  <si>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</si>
  <si>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</si>
  <si>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</si>
  <si>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</si>
  <si>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</si>
  <si>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</si>
  <si>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</si>
  <si>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</si>
  <si>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</si>
  <si>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</si>
  <si>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</si>
  <si>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</si>
  <si>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</si>
  <si>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</si>
  <si>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</si>
  <si>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</si>
  <si>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</si>
  <si>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</si>
  <si>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</si>
  <si>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</si>
  <si>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</si>
  <si>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</si>
  <si>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</si>
  <si>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</si>
  <si>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</si>
  <si>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</si>
  <si>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</si>
  <si>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</si>
  <si>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</si>
  <si>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</si>
  <si>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</si>
  <si>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</si>
  <si>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</si>
  <si>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</si>
  <si>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</si>
  <si>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</si>
  <si>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</si>
  <si>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</si>
  <si>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</si>
  <si>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</si>
  <si>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</si>
  <si>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</si>
  <si>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</si>
  <si>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</si>
  <si>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</si>
  <si>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</si>
  <si>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</si>
  <si>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</si>
  <si>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</si>
  <si>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</si>
  <si>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</si>
  <si>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</si>
  <si>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</si>
  <si>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</si>
  <si>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</si>
  <si>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</si>
  <si>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</si>
  <si>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</si>
  <si>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</si>
  <si>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</si>
  <si>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</si>
  <si>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</si>
  <si>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</si>
  <si>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</si>
  <si>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</si>
  <si>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</si>
  <si>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</si>
  <si>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</si>
  <si>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</si>
  <si>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</si>
  <si>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</si>
  <si>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</si>
  <si>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</si>
  <si>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</si>
  <si>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</si>
  <si>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</si>
  <si>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</si>
  <si>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</si>
  <si>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</si>
  <si>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</si>
  <si>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</si>
  <si>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</si>
  <si>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</si>
  <si>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</si>
  <si>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</si>
  <si>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</si>
  <si>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</si>
  <si>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</si>
  <si>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</si>
  <si>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</si>
  <si>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</si>
  <si>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</si>
  <si>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</si>
  <si>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</si>
  <si>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</si>
  <si>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</si>
  <si>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</si>
  <si>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</si>
  <si>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</si>
  <si>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</si>
  <si>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</si>
  <si>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</si>
  <si>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</si>
  <si>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</si>
  <si>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</si>
  <si>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</si>
  <si>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</si>
  <si>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</si>
  <si>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</si>
  <si>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</si>
  <si>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</si>
  <si>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</si>
  <si>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</si>
  <si>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</si>
  <si>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</si>
  <si>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</si>
  <si>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</si>
  <si>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</si>
  <si>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</si>
  <si>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</si>
  <si>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</si>
  <si>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</si>
  <si>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</si>
  <si>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</si>
  <si>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</si>
  <si>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</si>
  <si>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</si>
  <si>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</si>
  <si>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</si>
  <si>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</si>
  <si>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</si>
  <si>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</si>
  <si>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</si>
  <si>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</si>
  <si>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</si>
  <si>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</si>
  <si>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</si>
  <si>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</si>
  <si>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</si>
  <si>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</si>
  <si>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</si>
  <si>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</si>
  <si>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</si>
  <si>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</si>
  <si>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</si>
  <si>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</si>
  <si>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</si>
  <si>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</si>
  <si>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</si>
  <si>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</si>
  <si>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</si>
  <si>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</si>
  <si>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</si>
  <si>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</si>
  <si>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</si>
  <si>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</si>
  <si>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</si>
  <si>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</si>
  <si>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</si>
  <si>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</si>
  <si>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</si>
  <si>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</si>
  <si>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</si>
  <si>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</si>
  <si>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</si>
  <si>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</si>
  <si>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</si>
  <si>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</si>
  <si>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</si>
  <si>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</si>
  <si>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</si>
  <si>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</si>
  <si>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</si>
  <si>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</si>
  <si>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</si>
  <si>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</si>
  <si>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</si>
  <si>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</si>
  <si>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</si>
  <si>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</si>
  <si>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</si>
  <si>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</si>
  <si>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</si>
  <si>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</si>
  <si>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</si>
  <si>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</si>
  <si>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</si>
  <si>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</si>
  <si>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</si>
  <si>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</si>
  <si>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</si>
  <si>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</si>
  <si>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</si>
  <si>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</si>
  <si>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</si>
  <si>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</si>
  <si>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</si>
  <si>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</si>
  <si>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</si>
  <si>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</si>
  <si>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</si>
  <si>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</si>
  <si>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</si>
  <si>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</si>
  <si>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</si>
  <si>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</si>
  <si>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</si>
  <si>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</si>
  <si>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</si>
  <si>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</si>
  <si>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</si>
  <si>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</si>
  <si>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</si>
  <si>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</si>
  <si>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</si>
  <si>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</si>
  <si>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</si>
  <si>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</si>
  <si>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</si>
  <si>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</si>
  <si>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</si>
  <si>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</si>
  <si>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</si>
  <si>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</si>
  <si>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</si>
  <si>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</si>
  <si>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</si>
  <si>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</si>
  <si>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</si>
  <si>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</si>
  <si>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</si>
  <si>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</si>
  <si>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</si>
  <si>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</si>
  <si>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</si>
  <si>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</si>
  <si>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</si>
  <si>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</si>
  <si>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</si>
  <si>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</si>
  <si>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</si>
  <si>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</si>
  <si>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</si>
  <si>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</si>
  <si>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</si>
  <si>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</si>
  <si>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</si>
  <si>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</si>
  <si>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</si>
  <si>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</si>
  <si>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</si>
  <si>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</si>
  <si>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</si>
  <si>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</si>
  <si>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</si>
  <si>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</si>
  <si>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</si>
  <si>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</si>
  <si>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</si>
  <si>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</si>
  <si>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</si>
  <si>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</si>
  <si>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</si>
  <si>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</si>
  <si>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</si>
  <si>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</si>
  <si>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</si>
  <si>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</si>
  <si>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</si>
  <si>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</si>
  <si>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</si>
  <si>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</si>
  <si>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</si>
  <si>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</si>
  <si>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</si>
  <si>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</si>
  <si>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</si>
  <si>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</si>
  <si>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</si>
  <si>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</si>
  <si>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</si>
  <si>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</si>
  <si>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</si>
  <si>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</si>
  <si>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</si>
  <si>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</si>
  <si>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</si>
  <si>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</si>
  <si>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</si>
  <si>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</si>
  <si>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</si>
  <si>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</si>
  <si>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</si>
  <si>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</si>
  <si>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</si>
  <si>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</si>
  <si>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</si>
  <si>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</si>
  <si>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</si>
  <si>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</si>
  <si>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</si>
  <si>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</si>
  <si>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</si>
  <si>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</si>
  <si>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</si>
  <si>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</si>
  <si>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</si>
  <si>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</si>
  <si>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</si>
  <si>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</si>
  <si>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</si>
  <si>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</si>
  <si>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</si>
  <si>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</si>
  <si>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</si>
  <si>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</si>
  <si>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</si>
  <si>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</si>
  <si>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</si>
  <si>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</si>
  <si>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</si>
  <si>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</si>
  <si>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</si>
  <si>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</si>
  <si>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</si>
  <si>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</si>
  <si>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</si>
  <si>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</si>
  <si>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</si>
  <si>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</si>
  <si>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</si>
  <si>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</si>
  <si>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</si>
  <si>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</si>
  <si>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</si>
  <si>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</si>
  <si>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</si>
  <si>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</si>
  <si>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</si>
  <si>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</si>
  <si>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</si>
  <si>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</si>
  <si>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</si>
  <si>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</si>
  <si>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</si>
  <si>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</si>
  <si>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</si>
  <si>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</si>
  <si>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</si>
  <si>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</si>
  <si>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</si>
  <si>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</si>
  <si>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</si>
  <si>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</si>
  <si>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</si>
  <si>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</si>
  <si>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</si>
  <si>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</si>
  <si>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</si>
  <si>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</si>
  <si>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</si>
  <si>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</si>
  <si>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</si>
  <si>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</si>
  <si>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</si>
  <si>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</si>
  <si>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</si>
  <si>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</si>
  <si>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</si>
  <si>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</si>
  <si>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</si>
  <si>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</si>
  <si>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</si>
  <si>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</si>
  <si>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</si>
  <si>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</si>
  <si>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</si>
  <si>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</si>
  <si>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</si>
  <si>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</si>
  <si>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</si>
  <si>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</si>
  <si>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</si>
  <si>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</si>
  <si>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</si>
  <si>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</si>
  <si>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</si>
  <si>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</si>
  <si>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</si>
  <si>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</si>
  <si>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</si>
  <si>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</si>
  <si>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</si>
  <si>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</si>
  <si>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</si>
  <si>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</si>
  <si>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</si>
  <si>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</si>
  <si>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</si>
  <si>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</si>
  <si>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</si>
  <si>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</si>
  <si>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</si>
  <si>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</si>
  <si>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</si>
  <si>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</si>
  <si>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</si>
  <si>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</si>
  <si>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</si>
  <si>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</si>
  <si>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</si>
  <si>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</si>
  <si>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</si>
  <si>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</si>
  <si>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</si>
  <si>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</si>
  <si>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</si>
  <si>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</si>
  <si>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</si>
  <si>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</si>
  <si>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</si>
  <si>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</si>
  <si>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</si>
  <si>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</si>
  <si>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</si>
  <si>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</si>
  <si>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</si>
  <si>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</si>
  <si>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</si>
  <si>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</si>
  <si>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</si>
  <si>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</si>
  <si>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</si>
  <si>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</si>
  <si>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</si>
  <si>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</si>
  <si>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</si>
  <si>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</si>
  <si>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</si>
  <si>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</si>
  <si>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</si>
  <si>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</si>
  <si>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</si>
  <si>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</si>
  <si>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</si>
  <si>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</si>
  <si>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</si>
  <si>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</si>
  <si>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</si>
  <si>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</si>
  <si>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</si>
  <si>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</si>
  <si>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</si>
  <si>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</si>
  <si>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</si>
  <si>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</si>
  <si>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</si>
  <si>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</si>
  <si>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</si>
  <si>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</si>
  <si>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</si>
  <si>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</si>
  <si>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</si>
  <si>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</si>
  <si>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</si>
  <si>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</si>
  <si>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</si>
  <si>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</si>
  <si>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</si>
  <si>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</si>
  <si>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</si>
  <si>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</si>
  <si>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</si>
  <si>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</si>
  <si>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</si>
  <si>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</si>
  <si>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</si>
  <si>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</si>
  <si>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</si>
  <si>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</si>
  <si>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</si>
  <si>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</si>
  <si>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</si>
  <si>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</si>
  <si>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</si>
  <si>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</si>
  <si>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</si>
  <si>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</si>
  <si>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</si>
  <si>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</si>
  <si>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</si>
  <si>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</si>
  <si>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</si>
  <si>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</si>
  <si>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</si>
  <si>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</si>
  <si>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</si>
  <si>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</si>
  <si>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</si>
  <si>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</si>
  <si>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</si>
  <si>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</si>
  <si>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</si>
  <si>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</si>
  <si>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</si>
  <si>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</si>
  <si>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</si>
  <si>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</si>
  <si>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</si>
  <si>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</si>
  <si>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</si>
  <si>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</si>
  <si>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</si>
  <si>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</si>
  <si>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</si>
  <si>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</si>
  <si>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</si>
  <si>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</si>
  <si>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</si>
  <si>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</si>
  <si>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</si>
  <si>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</si>
  <si>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</si>
  <si>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</si>
  <si>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</si>
  <si>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</si>
  <si>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</si>
  <si>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</si>
  <si>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</si>
  <si>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</si>
  <si>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</si>
  <si>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</si>
  <si>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</si>
  <si>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</si>
  <si>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</si>
  <si>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</si>
  <si>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</si>
  <si>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</si>
  <si>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</si>
  <si>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</si>
  <si>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</si>
  <si>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</si>
  <si>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</si>
  <si>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</si>
  <si>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</si>
  <si>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</si>
  <si>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</si>
  <si>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</si>
  <si>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</si>
  <si>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</si>
  <si>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</si>
  <si>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</si>
  <si>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</si>
  <si>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</si>
  <si>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</si>
  <si>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</si>
  <si>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</si>
  <si>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</si>
  <si>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</si>
  <si>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</si>
  <si>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</si>
  <si>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</si>
  <si>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</si>
  <si>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</si>
  <si>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</si>
  <si>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</si>
  <si>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</si>
  <si>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</si>
  <si>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</si>
  <si>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</si>
  <si>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</si>
  <si>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</si>
  <si>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</si>
  <si>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</si>
  <si>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</si>
  <si>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</si>
  <si>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</si>
  <si>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</si>
  <si>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</si>
  <si>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</si>
  <si>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</si>
  <si>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</si>
  <si>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</si>
  <si>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</si>
  <si>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</si>
  <si>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</si>
  <si>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</si>
  <si>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</si>
  <si>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</si>
  <si>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</si>
  <si>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</si>
  <si>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</si>
  <si>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</si>
  <si>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</si>
  <si>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</si>
  <si>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</si>
  <si>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</si>
  <si>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</si>
  <si>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</si>
  <si>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</si>
  <si>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</si>
  <si>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</si>
  <si>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</si>
  <si>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</si>
  <si>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</si>
  <si>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</si>
  <si>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</si>
  <si>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</si>
  <si>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</si>
  <si>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</si>
  <si>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</si>
  <si>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</si>
  <si>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</si>
  <si>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</si>
  <si>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</si>
  <si>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</si>
  <si>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</si>
  <si>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</si>
  <si>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</si>
  <si>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</si>
  <si>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</si>
  <si>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</si>
  <si>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</si>
  <si>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</si>
  <si>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</si>
  <si>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</si>
  <si>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</si>
  <si>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</si>
  <si>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</si>
  <si>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</si>
  <si>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</si>
  <si>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</si>
  <si>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</si>
  <si>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</si>
  <si>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</si>
  <si>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</si>
  <si>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</si>
  <si>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</si>
  <si>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</si>
  <si>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</si>
  <si>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</si>
  <si>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</si>
  <si>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</si>
  <si>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</si>
  <si>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</si>
  <si>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</si>
  <si>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</si>
  <si>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</si>
  <si>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</si>
  <si>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</si>
  <si>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</si>
  <si>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</si>
  <si>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</si>
  <si>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</si>
  <si>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</si>
  <si>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</si>
  <si>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</si>
  <si>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</si>
  <si>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</si>
  <si>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</si>
  <si>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</si>
  <si>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</si>
  <si>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</si>
  <si>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</si>
  <si>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</si>
  <si>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</si>
  <si>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</si>
  <si>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</si>
  <si>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</si>
  <si>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</si>
  <si>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</si>
  <si>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</si>
  <si>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</si>
  <si>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</si>
  <si>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</si>
  <si>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</si>
  <si>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</si>
  <si>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</si>
  <si>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</si>
  <si>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</si>
  <si>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</si>
  <si>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</si>
  <si>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</si>
  <si>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</si>
  <si>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</si>
  <si>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</si>
  <si>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</si>
  <si>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</si>
  <si>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</si>
  <si>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</si>
  <si>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</si>
  <si>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</si>
  <si>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</si>
  <si>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</si>
  <si>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</si>
  <si>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</si>
  <si>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</si>
  <si>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</si>
  <si>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</si>
  <si>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</si>
  <si>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</si>
  <si>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</si>
  <si>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</si>
  <si>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</si>
  <si>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</si>
  <si>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</si>
  <si>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</si>
  <si>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</si>
  <si>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</si>
  <si>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</si>
  <si>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</si>
  <si>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</si>
  <si>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</si>
  <si>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</si>
  <si>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</si>
  <si>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</si>
  <si>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</si>
  <si>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</si>
  <si>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</si>
  <si>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</si>
  <si>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</si>
  <si>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</si>
  <si>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</si>
  <si>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</si>
  <si>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</si>
  <si>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</si>
  <si>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</si>
  <si>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</si>
  <si>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</si>
  <si>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</si>
  <si>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</si>
  <si>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</si>
  <si>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</si>
  <si>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</si>
  <si>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</si>
  <si>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</si>
  <si>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</si>
  <si>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</si>
  <si>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</si>
  <si>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</si>
  <si>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</si>
  <si>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</si>
  <si>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</si>
  <si>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</si>
  <si>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</si>
  <si>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</si>
  <si>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</si>
  <si>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</si>
  <si>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</si>
  <si>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</si>
  <si>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</si>
  <si>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</si>
  <si>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</si>
  <si>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</si>
  <si>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</si>
  <si>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</si>
  <si>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</si>
  <si>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</si>
  <si>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</si>
  <si>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</si>
  <si>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</si>
  <si>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</si>
  <si>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</si>
  <si>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</si>
  <si>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</si>
  <si>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</si>
  <si>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</si>
  <si>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</si>
  <si>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</si>
  <si>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</si>
  <si>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</si>
  <si>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</si>
  <si>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</si>
  <si>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</si>
  <si>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</si>
  <si>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</si>
  <si>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</si>
  <si>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</si>
  <si>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</si>
  <si>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</si>
  <si>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</si>
  <si>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</si>
  <si>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</si>
  <si>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</si>
  <si>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</si>
  <si>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</si>
  <si>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</si>
  <si>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</si>
  <si>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</si>
  <si>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</si>
  <si>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</si>
  <si>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</si>
  <si>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</si>
  <si>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</si>
  <si>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</si>
  <si>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</si>
  <si>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</si>
  <si>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</si>
  <si>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</si>
  <si>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</si>
  <si>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</si>
  <si>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</si>
  <si>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</si>
  <si>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</si>
  <si>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</si>
  <si>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</si>
  <si>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</si>
  <si>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</si>
  <si>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</si>
  <si>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</si>
  <si>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</si>
  <si>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</si>
  <si>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</si>
  <si>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</si>
  <si>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</si>
  <si>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</si>
  <si>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</si>
  <si>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</si>
  <si>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</si>
  <si>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</si>
  <si>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</si>
  <si>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</si>
  <si>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</si>
  <si>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</si>
  <si>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</si>
  <si>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</si>
  <si>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</si>
  <si>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</si>
  <si>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</si>
  <si>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</si>
  <si>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</si>
  <si>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</si>
  <si>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</si>
  <si>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</si>
  <si>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</si>
  <si>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</si>
  <si>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</si>
  <si>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</si>
  <si>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</si>
  <si>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</si>
  <si>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</si>
  <si>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</si>
  <si>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</si>
  <si>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</si>
  <si>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</si>
  <si>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</si>
  <si>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</si>
  <si>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</si>
  <si>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</si>
  <si>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</si>
  <si>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</si>
  <si>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</si>
  <si>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</si>
  <si>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</si>
  <si>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</si>
  <si>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</si>
  <si>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</si>
  <si>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</si>
  <si>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</si>
  <si>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</si>
  <si>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</si>
  <si>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</si>
  <si>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</si>
  <si>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</si>
  <si>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</si>
  <si>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</si>
  <si>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</si>
  <si>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</si>
  <si>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</si>
  <si>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</si>
  <si>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</si>
  <si>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</si>
  <si>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</si>
  <si>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</si>
  <si>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</si>
  <si>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</si>
  <si>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</si>
  <si>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</si>
  <si>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</si>
  <si>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</si>
  <si>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</si>
  <si>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</si>
  <si>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</si>
  <si>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</si>
  <si>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</si>
  <si>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</si>
  <si>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</si>
  <si>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</si>
  <si>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</si>
  <si>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</si>
  <si>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</si>
  <si>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</si>
  <si>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</si>
  <si>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</si>
  <si>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</si>
  <si>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</si>
  <si>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</si>
  <si>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</si>
  <si>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</si>
  <si>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</si>
  <si>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</si>
  <si>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</si>
  <si>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</si>
  <si>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</si>
  <si>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</si>
  <si>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</si>
  <si>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</si>
  <si>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</si>
  <si>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</si>
  <si>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</si>
  <si>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</si>
  <si>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</si>
  <si>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</si>
  <si>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</si>
  <si>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</si>
  <si>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</si>
  <si>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</si>
  <si>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</si>
  <si>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</si>
  <si>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</si>
  <si>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</si>
  <si>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</si>
  <si>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</si>
  <si>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</si>
  <si>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</si>
  <si>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</si>
  <si>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</si>
  <si>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</si>
  <si>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</si>
  <si>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</si>
  <si>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</si>
  <si>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</si>
  <si>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</si>
  <si>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</si>
  <si>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</si>
  <si>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</si>
  <si>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</si>
  <si>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</si>
  <si>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</si>
  <si>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</si>
  <si>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</si>
  <si>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</si>
  <si>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</si>
  <si>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</si>
  <si>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</si>
  <si>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</si>
  <si>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</si>
  <si>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</si>
  <si>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</si>
  <si>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</si>
  <si>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</si>
  <si>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</si>
  <si>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</si>
  <si>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</si>
  <si>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</si>
  <si>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</si>
  <si>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</si>
  <si>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</si>
  <si>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</si>
  <si>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</si>
  <si>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</si>
  <si>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</si>
  <si>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</si>
  <si>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</si>
  <si>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</si>
  <si>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</si>
  <si>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</si>
  <si>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</si>
  <si>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</si>
  <si>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</si>
  <si>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</si>
  <si>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</si>
  <si>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</si>
  <si>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</si>
  <si>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</si>
  <si>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</si>
  <si>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</si>
  <si>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</si>
  <si>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</si>
  <si>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</si>
  <si>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</si>
  <si>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</si>
  <si>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</si>
  <si>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</si>
  <si>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</si>
  <si>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</si>
  <si>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</si>
  <si>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</si>
  <si>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</si>
  <si>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</si>
  <si>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</si>
  <si>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</si>
  <si>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</si>
  <si>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</si>
  <si>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</si>
  <si>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</si>
  <si>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</si>
  <si>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</si>
  <si>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</si>
  <si>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</si>
  <si>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</si>
  <si>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</si>
  <si>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</si>
  <si>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</si>
  <si>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</si>
  <si>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</si>
  <si>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</si>
  <si>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</si>
  <si>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</si>
  <si>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</si>
  <si>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</si>
  <si>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</si>
  <si>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</si>
  <si>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</si>
  <si>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</si>
  <si>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</si>
  <si>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</si>
  <si>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</si>
  <si>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</si>
  <si>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</si>
  <si>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</si>
  <si>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</si>
  <si>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</si>
  <si>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</si>
  <si>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</si>
  <si>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</si>
  <si>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</si>
  <si>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</si>
  <si>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</si>
  <si>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</si>
  <si>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</si>
  <si>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</si>
  <si>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</si>
  <si>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</si>
  <si>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</si>
  <si>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</si>
  <si>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</si>
  <si>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</si>
  <si>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</si>
  <si>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</si>
  <si>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</si>
  <si>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</si>
  <si>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</si>
  <si>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</si>
  <si>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</si>
  <si>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</si>
  <si>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</si>
  <si>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</si>
  <si>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</si>
  <si>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</si>
  <si>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</si>
  <si>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</si>
  <si>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</si>
  <si>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</si>
  <si>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</si>
  <si>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</si>
  <si>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</si>
  <si>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</si>
  <si>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</si>
  <si>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</si>
  <si>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</si>
  <si>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</si>
  <si>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</si>
  <si>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</si>
  <si>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</si>
  <si>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</si>
  <si>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</si>
  <si>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</si>
  <si>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</si>
  <si>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</si>
  <si>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</si>
  <si>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</si>
  <si>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</si>
  <si>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</si>
  <si>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</si>
  <si>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</si>
  <si>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</si>
  <si>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</si>
  <si>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</si>
  <si>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</si>
  <si>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</si>
  <si>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</si>
  <si>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</si>
  <si>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</si>
  <si>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</si>
  <si>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</si>
  <si>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</si>
  <si>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</si>
  <si>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</si>
  <si>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</si>
  <si>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</si>
  <si>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</si>
  <si>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</si>
  <si>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</si>
  <si>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</si>
  <si>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</si>
  <si>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</si>
  <si>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</si>
  <si>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</si>
  <si>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</si>
  <si>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</si>
  <si>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</si>
  <si>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</si>
  <si>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</si>
  <si>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</si>
  <si>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</si>
  <si>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</si>
  <si>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</si>
  <si>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</si>
  <si>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</si>
  <si>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</si>
  <si>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</si>
  <si>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</si>
  <si>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</si>
  <si>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</si>
  <si>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</si>
  <si>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</si>
  <si>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</si>
  <si>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</si>
  <si>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</si>
  <si>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</si>
  <si>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</si>
  <si>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</si>
  <si>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</si>
  <si>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</si>
  <si>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</si>
  <si>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</si>
  <si>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</si>
  <si>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</si>
  <si>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</si>
  <si>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</si>
  <si>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</si>
  <si>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</si>
  <si>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</si>
  <si>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</si>
  <si>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</si>
  <si>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</si>
  <si>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</si>
  <si>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</si>
  <si>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</si>
  <si>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</si>
  <si>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</si>
  <si>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</si>
  <si>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</si>
  <si>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</si>
  <si>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</si>
  <si>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</si>
  <si>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</si>
  <si>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</si>
  <si>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</si>
  <si>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</si>
  <si>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</si>
  <si>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</si>
  <si>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</si>
  <si>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</si>
  <si>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</si>
  <si>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</si>
  <si>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</si>
  <si>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</si>
  <si>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</si>
  <si>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</si>
  <si>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</si>
  <si>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</si>
  <si>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</si>
  <si>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</si>
  <si>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</si>
  <si>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</si>
  <si>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</si>
  <si>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</si>
  <si>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</si>
  <si>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</si>
  <si>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</si>
  <si>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</si>
  <si>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</si>
  <si>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</si>
  <si>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</si>
  <si>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</si>
  <si>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</si>
  <si>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</si>
  <si>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</si>
  <si>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</si>
  <si>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</si>
  <si>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</si>
  <si>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</si>
  <si>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</si>
  <si>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</si>
  <si>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</si>
  <si>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</si>
  <si>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</si>
  <si>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</si>
  <si>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</si>
  <si>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</si>
  <si>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</si>
  <si>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</si>
  <si>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</si>
  <si>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</si>
  <si>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</si>
  <si>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</si>
  <si>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</si>
  <si>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</si>
  <si>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</si>
  <si>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</si>
  <si>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</si>
  <si>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</si>
  <si>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</si>
  <si>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</si>
  <si>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</si>
  <si>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</si>
  <si>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</si>
  <si>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</si>
  <si>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</si>
  <si>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</si>
  <si>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</si>
  <si>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</si>
  <si>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</si>
  <si>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</si>
  <si>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</si>
  <si>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</si>
  <si>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</si>
  <si>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</si>
  <si>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</si>
  <si>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</si>
  <si>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</si>
  <si>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</si>
  <si>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</si>
  <si>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</si>
  <si>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</si>
  <si>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</si>
  <si>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</si>
  <si>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</si>
  <si>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</si>
  <si>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</si>
  <si>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</si>
  <si>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</si>
  <si>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</si>
  <si>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</si>
  <si>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</si>
  <si>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</si>
  <si>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</si>
  <si>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</si>
  <si>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</si>
  <si>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</si>
  <si>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</si>
  <si>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</si>
  <si>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</si>
  <si>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</si>
  <si>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</si>
  <si>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</si>
  <si>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</si>
  <si>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</si>
  <si>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</si>
  <si>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</si>
  <si>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</si>
  <si>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</si>
  <si>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</si>
  <si>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</si>
  <si>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</si>
  <si>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</si>
  <si>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</si>
  <si>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</si>
  <si>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</si>
  <si>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</si>
  <si>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</si>
  <si>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</si>
  <si>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</si>
  <si>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</si>
  <si>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</si>
  <si>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</si>
  <si>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</si>
  <si>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</si>
  <si>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</si>
  <si>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</si>
  <si>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</si>
  <si>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</si>
  <si>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</si>
  <si>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</si>
  <si>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</si>
  <si>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</si>
  <si>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</si>
  <si>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</si>
  <si>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</si>
  <si>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</si>
  <si>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</si>
  <si>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</si>
  <si>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</si>
  <si>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</si>
  <si>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</si>
  <si>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</si>
  <si>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</si>
  <si>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</si>
  <si>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</si>
  <si>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</si>
  <si>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</si>
  <si>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</si>
  <si>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</si>
  <si>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</si>
  <si>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</si>
  <si>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</si>
  <si>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</si>
  <si>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</si>
  <si>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</si>
  <si>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</si>
  <si>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</si>
  <si>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</si>
  <si>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</si>
  <si>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</si>
  <si>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</si>
  <si>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</si>
  <si>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</si>
  <si>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</si>
  <si>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</si>
  <si>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</si>
  <si>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</si>
  <si>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</si>
  <si>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</si>
  <si>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</si>
  <si>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</si>
  <si>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</si>
  <si>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</si>
  <si>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</si>
  <si>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</si>
  <si>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</si>
  <si>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</si>
  <si>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</si>
  <si>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</si>
  <si>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</si>
  <si>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</si>
  <si>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</si>
  <si>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</si>
  <si>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</si>
  <si>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</si>
  <si>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</si>
  <si>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</si>
  <si>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</si>
  <si>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</si>
  <si>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</si>
  <si>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</si>
  <si>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</si>
  <si>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</si>
  <si>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</si>
  <si>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</si>
  <si>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</si>
  <si>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</si>
  <si>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</si>
  <si>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</si>
  <si>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</si>
  <si>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</si>
  <si>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</si>
  <si>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</si>
  <si>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</si>
  <si>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</si>
  <si>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</si>
  <si>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</si>
  <si>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</si>
  <si>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</si>
  <si>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</si>
  <si>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</si>
  <si>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</si>
  <si>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</si>
  <si>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</si>
  <si>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</si>
  <si>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</si>
  <si>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</si>
  <si>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</si>
  <si>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</si>
  <si>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</si>
  <si>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</si>
  <si>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</si>
  <si>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</si>
  <si>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</si>
  <si>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</si>
  <si>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</si>
  <si>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</si>
  <si>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</si>
  <si>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</si>
  <si>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</si>
  <si>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</si>
  <si>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</si>
  <si>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</si>
  <si>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</si>
  <si>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</si>
  <si>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</si>
  <si>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</si>
  <si>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</si>
  <si>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</si>
  <si>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</si>
  <si>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</si>
  <si>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</si>
  <si>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</si>
  <si>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</si>
  <si>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</si>
  <si>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</si>
  <si>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</si>
  <si>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</si>
  <si>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</si>
  <si>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</si>
  <si>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</si>
  <si>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</si>
  <si>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</si>
  <si>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</si>
  <si>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</si>
  <si>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</si>
  <si>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</si>
  <si>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</si>
  <si>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</si>
  <si>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</si>
  <si>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</si>
  <si>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</si>
  <si>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</si>
  <si>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</si>
  <si>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</si>
  <si>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</si>
  <si>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</si>
  <si>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</si>
  <si>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</si>
  <si>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</si>
  <si>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</si>
  <si>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</si>
  <si>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</si>
  <si>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</si>
  <si>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</si>
  <si>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</si>
  <si>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</si>
  <si>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</si>
  <si>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</si>
  <si>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</si>
  <si>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</si>
  <si>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</si>
  <si>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</si>
  <si>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</si>
  <si>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</si>
  <si>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</si>
  <si>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</si>
  <si>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</si>
  <si>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</si>
  <si>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</si>
  <si>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</si>
  <si>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</si>
  <si>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</si>
  <si>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</si>
  <si>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</si>
  <si>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</si>
  <si>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</si>
  <si>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</si>
  <si>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</si>
  <si>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</si>
  <si>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</si>
  <si>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</si>
  <si>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</si>
  <si>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</si>
  <si>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</si>
  <si>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</si>
  <si>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</si>
  <si>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</si>
  <si>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</si>
  <si>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</si>
  <si>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</si>
  <si>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</si>
  <si>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</si>
  <si>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</si>
  <si>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</si>
  <si>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</si>
  <si>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</si>
  <si>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</si>
  <si>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</si>
  <si>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</si>
  <si>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</si>
  <si>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</si>
  <si>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</si>
  <si>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</si>
  <si>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</si>
  <si>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</si>
  <si>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</si>
  <si>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</si>
  <si>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</si>
  <si>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</si>
  <si>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</si>
  <si>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</si>
  <si>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</si>
  <si>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</si>
  <si>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</si>
  <si>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</si>
  <si>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</si>
  <si>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</si>
  <si>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</si>
  <si>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</si>
  <si>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</si>
  <si>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</si>
  <si>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</si>
  <si>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</si>
  <si>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</si>
  <si>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</si>
  <si>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</si>
  <si>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</si>
  <si>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</si>
  <si>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</si>
  <si>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</si>
  <si>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</si>
  <si>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</si>
  <si>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</si>
  <si>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</si>
  <si>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</si>
  <si>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</si>
  <si>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</si>
  <si>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</si>
  <si>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</si>
  <si>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</si>
  <si>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</si>
  <si>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</si>
  <si>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</si>
  <si>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</si>
  <si>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</si>
  <si>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</si>
  <si>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</si>
  <si>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</si>
  <si>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</si>
  <si>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</si>
  <si>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</si>
  <si>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</si>
  <si>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</si>
  <si>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</si>
  <si>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</si>
  <si>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</si>
  <si>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</si>
  <si>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</si>
  <si>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</si>
  <si>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</si>
  <si>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</si>
  <si>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</si>
  <si>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</si>
  <si>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</si>
  <si>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</si>
  <si>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</si>
  <si>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</si>
  <si>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</si>
  <si>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</si>
  <si>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</si>
  <si>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</si>
  <si>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</si>
  <si>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</si>
  <si>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</si>
  <si>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</si>
  <si>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</si>
  <si>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</si>
  <si>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</si>
  <si>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</si>
  <si>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</si>
  <si>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</si>
  <si>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</si>
  <si>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</si>
  <si>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</si>
  <si>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</si>
  <si>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</si>
  <si>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</si>
  <si>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</si>
  <si>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</si>
  <si>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</si>
  <si>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</si>
  <si>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</si>
  <si>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</si>
  <si>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</si>
  <si>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</si>
  <si>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</si>
  <si>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</si>
  <si>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</si>
  <si>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</si>
  <si>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</si>
  <si>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</si>
  <si>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</si>
  <si>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</si>
  <si>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</si>
  <si>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</si>
  <si>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</si>
  <si>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</si>
  <si>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</si>
  <si>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</si>
  <si>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</si>
  <si>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</si>
  <si>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</si>
  <si>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</si>
  <si>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</si>
  <si>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</si>
  <si>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</si>
  <si>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</si>
  <si>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</si>
  <si>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</si>
  <si>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</si>
  <si>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</si>
  <si>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</si>
  <si>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</si>
  <si>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</si>
  <si>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</si>
  <si>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</si>
  <si>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</si>
  <si>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</si>
  <si>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</si>
  <si>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</si>
  <si>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</si>
  <si>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</si>
  <si>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</si>
  <si>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</si>
  <si>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</si>
  <si>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</si>
  <si>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</si>
  <si>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</si>
  <si>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</si>
  <si>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</si>
  <si>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</si>
  <si>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</si>
  <si>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</si>
  <si>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</si>
  <si>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</si>
  <si>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</si>
  <si>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</si>
  <si>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</si>
  <si>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</si>
  <si>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</si>
  <si>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</si>
  <si>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</si>
  <si>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</si>
  <si>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</si>
  <si>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</si>
  <si>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</si>
  <si>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</si>
  <si>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</si>
  <si>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</si>
  <si>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</si>
  <si>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</si>
  <si>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</si>
  <si>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</si>
  <si>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</si>
  <si>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</si>
  <si>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</si>
  <si>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</si>
  <si>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</si>
  <si>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</si>
  <si>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</si>
  <si>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</si>
  <si>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</si>
  <si>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</si>
  <si>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</si>
  <si>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</si>
  <si>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</si>
  <si>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</si>
  <si>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</si>
  <si>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</si>
  <si>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</si>
  <si>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</si>
  <si>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</si>
  <si>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</si>
  <si>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</si>
  <si>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</si>
  <si>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</si>
  <si>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</si>
  <si>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</si>
  <si>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</si>
  <si>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</si>
  <si>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</si>
  <si>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</si>
  <si>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</si>
  <si>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</si>
  <si>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</si>
  <si>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</si>
  <si>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</si>
  <si>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</si>
  <si>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</si>
  <si>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</si>
  <si>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</si>
  <si>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</si>
  <si>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</si>
  <si>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</si>
  <si>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</si>
  <si>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</si>
  <si>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</si>
  <si>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</si>
  <si>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</si>
  <si>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</si>
  <si>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</si>
  <si>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</si>
  <si>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</si>
  <si>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</si>
  <si>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</si>
  <si>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</si>
  <si>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</si>
  <si>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</si>
  <si>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</si>
  <si>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</si>
  <si>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</si>
  <si>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</si>
  <si>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</si>
  <si>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</si>
  <si>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</si>
  <si>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</si>
  <si>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</si>
  <si>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</si>
  <si>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</si>
  <si>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</si>
  <si>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</si>
  <si>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</si>
  <si>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</si>
  <si>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</si>
  <si>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</si>
  <si>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</si>
  <si>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</si>
  <si>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</si>
  <si>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</si>
  <si>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</si>
  <si>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</si>
  <si>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</si>
  <si>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</si>
  <si>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</si>
  <si>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</si>
  <si>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</si>
  <si>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</si>
  <si>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</si>
  <si>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</si>
  <si>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</si>
  <si>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</si>
  <si>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</si>
  <si>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</si>
  <si>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</si>
  <si>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</si>
  <si>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</si>
  <si>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</si>
  <si>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</si>
  <si>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</si>
  <si>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</si>
  <si>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</si>
  <si>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</si>
  <si>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</si>
  <si>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</si>
  <si>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</si>
  <si>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</si>
  <si>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</si>
  <si>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</si>
  <si>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</si>
  <si>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</si>
  <si>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</si>
  <si>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</si>
  <si>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</si>
  <si>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</si>
  <si>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</si>
  <si>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</si>
  <si>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</si>
  <si>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</si>
  <si>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</si>
  <si>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</si>
  <si>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</si>
  <si>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</si>
  <si>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</si>
  <si>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</si>
  <si>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</si>
  <si>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</si>
  <si>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</si>
  <si>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</si>
  <si>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</si>
  <si>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</si>
  <si>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</si>
  <si>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</si>
  <si>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</si>
  <si>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</si>
  <si>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</si>
  <si>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</si>
  <si>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</si>
  <si>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</si>
  <si>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</si>
  <si>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</si>
  <si>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</si>
  <si>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</si>
  <si>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</si>
  <si>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</si>
  <si>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</si>
  <si>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</si>
  <si>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</si>
  <si>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</si>
  <si>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</si>
  <si>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</si>
  <si>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</si>
  <si>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</si>
  <si>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</si>
  <si>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</si>
  <si>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</si>
  <si>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</si>
  <si>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</si>
  <si>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</si>
  <si>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</si>
  <si>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</si>
  <si>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</si>
  <si>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</si>
  <si>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</si>
  <si>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</si>
  <si>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</si>
  <si>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</si>
  <si>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</si>
  <si>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</si>
  <si>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</si>
  <si>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</si>
  <si>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</si>
  <si>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</si>
  <si>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</si>
  <si>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</si>
  <si>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</si>
  <si>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</si>
  <si>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</si>
  <si>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</si>
  <si>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</si>
  <si>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</si>
  <si>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</si>
  <si>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</si>
  <si>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</si>
  <si>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</si>
  <si>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</si>
  <si>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</si>
  <si>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</si>
  <si>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</si>
  <si>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</si>
  <si>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</si>
  <si>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</si>
  <si>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</si>
  <si>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</si>
  <si>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</si>
  <si>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</si>
  <si>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</si>
  <si>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</si>
  <si>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</si>
  <si>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</si>
  <si>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</si>
  <si>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</si>
  <si>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</si>
  <si>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</si>
  <si>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</si>
  <si>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</si>
  <si>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</si>
  <si>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</si>
  <si>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</si>
  <si>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</si>
  <si>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</si>
  <si>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</si>
  <si>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</si>
  <si>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</si>
  <si>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</si>
  <si>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</si>
  <si>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</si>
  <si>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</si>
  <si>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</si>
  <si>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</si>
  <si>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</si>
  <si>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</si>
  <si>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</si>
  <si>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</si>
  <si>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</si>
  <si>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</si>
  <si>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</si>
  <si>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</si>
  <si>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</si>
  <si>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</si>
  <si>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</si>
  <si>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</si>
  <si>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</si>
  <si>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</si>
  <si>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</si>
  <si>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</si>
  <si>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</si>
  <si>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</si>
  <si>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</si>
  <si>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</si>
  <si>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</si>
  <si>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</si>
  <si>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</si>
  <si>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</si>
  <si>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</si>
  <si>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</si>
  <si>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</si>
  <si>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</si>
  <si>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</si>
  <si>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</si>
  <si>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</si>
  <si>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</si>
  <si>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</si>
  <si>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</si>
  <si>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</si>
  <si>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</si>
  <si>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</si>
  <si>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</si>
  <si>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</si>
  <si>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</si>
  <si>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</si>
  <si>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</si>
  <si>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</si>
  <si>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</si>
  <si>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</si>
  <si>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</si>
  <si>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</si>
  <si>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</si>
  <si>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</si>
  <si>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</si>
  <si>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</si>
  <si>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</si>
  <si>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</si>
  <si>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</si>
  <si>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</si>
  <si>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</si>
  <si>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</si>
  <si>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</si>
  <si>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</si>
  <si>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</si>
  <si>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</si>
  <si>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</si>
  <si>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</si>
  <si>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</si>
  <si>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</si>
  <si>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</si>
  <si>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</si>
  <si>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</si>
  <si>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</si>
  <si>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</si>
  <si>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</si>
  <si>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</si>
  <si>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</si>
  <si>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</si>
  <si>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</si>
  <si>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</si>
  <si>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</si>
  <si>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</si>
  <si>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</si>
  <si>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</si>
  <si>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</si>
  <si>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</si>
  <si>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</si>
  <si>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</si>
  <si>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</si>
  <si>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</si>
  <si>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</si>
  <si>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</si>
  <si>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</si>
  <si>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</si>
  <si>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</si>
  <si>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</si>
  <si>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</si>
  <si>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</si>
  <si>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</si>
  <si>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</si>
  <si>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</si>
  <si>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</si>
  <si>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</si>
  <si>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</si>
  <si>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</si>
  <si>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</si>
  <si>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</si>
  <si>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</si>
  <si>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</si>
  <si>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</si>
  <si>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</si>
  <si>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</si>
  <si>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</si>
  <si>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</si>
  <si>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</si>
  <si>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</si>
  <si>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</si>
  <si>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</si>
  <si>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</si>
  <si>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</si>
  <si>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</si>
  <si>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</si>
  <si>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</si>
  <si>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</si>
  <si>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</si>
  <si>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</si>
  <si>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</si>
  <si>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</si>
  <si>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</si>
  <si>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</si>
  <si>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</si>
  <si>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</si>
  <si>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</si>
  <si>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</si>
  <si>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</si>
  <si>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</si>
  <si>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</si>
  <si>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</si>
  <si>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</si>
  <si>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</si>
  <si>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</si>
  <si>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</si>
  <si>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</si>
  <si>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</si>
  <si>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</si>
  <si>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</si>
  <si>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</si>
  <si>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</si>
  <si>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</si>
  <si>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</si>
  <si>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</si>
  <si>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</si>
  <si>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</si>
  <si>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</si>
  <si>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</si>
  <si>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</si>
  <si>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</si>
  <si>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</si>
  <si>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</si>
  <si>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</si>
  <si>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</si>
  <si>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</si>
  <si>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</si>
  <si>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</si>
  <si>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</si>
  <si>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</si>
  <si>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</si>
  <si>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</si>
  <si>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</si>
  <si>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</si>
  <si>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</si>
  <si>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</si>
  <si>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</si>
  <si>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</si>
  <si>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</si>
  <si>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</si>
  <si>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</si>
  <si>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</si>
  <si>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</si>
  <si>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</si>
  <si>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</si>
  <si>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</si>
  <si>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</si>
  <si>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</si>
  <si>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</si>
  <si>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</si>
  <si>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</si>
  <si>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</si>
  <si>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</si>
  <si>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</si>
  <si>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</si>
  <si>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</si>
  <si>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</si>
  <si>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</si>
  <si>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</si>
  <si>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</si>
  <si>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</si>
  <si>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</si>
  <si>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</si>
  <si>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</si>
  <si>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</si>
  <si>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</si>
  <si>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</si>
  <si>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</si>
  <si>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</si>
  <si>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</si>
  <si>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</si>
  <si>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</si>
  <si>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</si>
  <si>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</si>
  <si>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</si>
  <si>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</si>
  <si>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</si>
  <si>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</si>
  <si>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</si>
  <si>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</si>
  <si>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</si>
  <si>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</si>
  <si>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</si>
  <si>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</si>
  <si>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</si>
  <si>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</si>
  <si>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</si>
  <si>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</si>
  <si>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</si>
  <si>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</si>
  <si>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</si>
  <si>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</si>
  <si>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</si>
  <si>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</si>
  <si>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</si>
  <si>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</si>
  <si>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</si>
  <si>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</si>
  <si>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</si>
  <si>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</si>
  <si>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</si>
  <si>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</si>
  <si>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</si>
  <si>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</si>
  <si>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</si>
  <si>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</si>
  <si>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</si>
  <si>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</si>
  <si>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</si>
  <si>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</si>
  <si>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</si>
  <si>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</si>
  <si>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</si>
  <si>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</si>
  <si>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</si>
  <si>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</si>
  <si>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</si>
  <si>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</si>
  <si>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</si>
  <si>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</si>
  <si>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</si>
  <si>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</si>
  <si>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</si>
  <si>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</si>
  <si>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</si>
  <si>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</si>
  <si>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</si>
  <si>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</si>
  <si>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</si>
  <si>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</si>
  <si>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</si>
  <si>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</si>
  <si>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</si>
  <si>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</si>
  <si>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</si>
  <si>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</si>
  <si>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</si>
  <si>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</si>
  <si>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</si>
  <si>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</si>
  <si>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</si>
  <si>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</si>
  <si>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</si>
  <si>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</si>
  <si>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</si>
  <si>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</si>
  <si>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</si>
  <si>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</si>
  <si>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</si>
  <si>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</si>
  <si>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</si>
  <si>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</si>
  <si>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</si>
  <si>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</si>
  <si>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</si>
  <si>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</si>
  <si>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</si>
  <si>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</si>
  <si>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</si>
  <si>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</si>
  <si>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</si>
  <si>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</si>
  <si>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</si>
  <si>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</si>
  <si>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</si>
  <si>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</si>
  <si>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</si>
  <si>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</si>
  <si>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</si>
  <si>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</si>
  <si>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</si>
  <si>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</si>
  <si>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</si>
  <si>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</si>
  <si>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</si>
  <si>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</si>
  <si>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</si>
  <si>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</si>
  <si>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</si>
  <si>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</si>
  <si>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</si>
  <si>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</si>
  <si>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</si>
  <si>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</si>
  <si>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</si>
  <si>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</si>
  <si>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</si>
  <si>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</si>
  <si>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</si>
  <si>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</si>
  <si>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</si>
  <si>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</si>
  <si>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</si>
  <si>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</si>
  <si>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</si>
  <si>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</si>
  <si>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</si>
  <si>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</si>
  <si>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</si>
  <si>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</si>
  <si>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</si>
  <si>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</si>
  <si>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</si>
  <si>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</si>
  <si>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</si>
  <si>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</si>
  <si>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</si>
  <si>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</si>
  <si>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</si>
  <si>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</si>
  <si>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</si>
  <si>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</si>
  <si>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</si>
  <si>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</si>
  <si>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</si>
  <si>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</si>
  <si>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</si>
  <si>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</si>
  <si>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</si>
  <si>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</si>
  <si>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</si>
  <si>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</si>
  <si>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</si>
  <si>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</si>
  <si>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</si>
  <si>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</si>
  <si>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</si>
  <si>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</si>
  <si>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</si>
  <si>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</si>
  <si>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</si>
  <si>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</si>
  <si>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</si>
  <si>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</si>
  <si>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</si>
  <si>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</si>
  <si>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</si>
  <si>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</si>
  <si>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</si>
  <si>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</si>
  <si>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</si>
  <si>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</si>
  <si>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</si>
  <si>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</si>
  <si>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</si>
  <si>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</si>
  <si>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</si>
  <si>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</si>
  <si>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</si>
  <si>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</si>
  <si>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</si>
  <si>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</si>
  <si>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</si>
  <si>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</si>
  <si>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</si>
  <si>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</si>
  <si>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</si>
  <si>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</si>
  <si>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</si>
  <si>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</si>
  <si>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</si>
  <si>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</si>
  <si>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</si>
  <si>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</si>
  <si>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</si>
  <si>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</si>
  <si>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</si>
  <si>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</si>
  <si>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</si>
  <si>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</si>
  <si>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</si>
  <si>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</si>
  <si>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</si>
  <si>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</si>
  <si>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</si>
  <si>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</si>
  <si>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</si>
  <si>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</si>
  <si>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</si>
  <si>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</si>
  <si>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</si>
  <si>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</si>
  <si>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</si>
  <si>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</si>
  <si>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</si>
  <si>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</si>
  <si>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</si>
  <si>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</si>
  <si>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</si>
  <si>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</si>
  <si>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</si>
  <si>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</si>
  <si>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</si>
  <si>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</si>
  <si>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</si>
  <si>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</si>
  <si>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</si>
  <si>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</si>
  <si>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</si>
  <si>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</si>
  <si>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</si>
  <si>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</si>
  <si>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</si>
  <si>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</si>
  <si>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</si>
  <si>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</si>
  <si>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</si>
  <si>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</si>
  <si>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</si>
  <si>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</si>
  <si>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</si>
  <si>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</si>
  <si>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</si>
  <si>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</si>
  <si>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</si>
  <si>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</si>
  <si>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</si>
  <si>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</si>
  <si>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</si>
  <si>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</si>
  <si>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</si>
  <si>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</si>
  <si>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</si>
  <si>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</si>
  <si>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</si>
  <si>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</si>
  <si>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</si>
  <si>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</si>
  <si>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</si>
  <si>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</si>
  <si>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</si>
  <si>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</si>
  <si>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</si>
  <si>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</si>
  <si>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</si>
  <si>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</si>
  <si>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</si>
  <si>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</si>
  <si>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</si>
  <si>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</si>
  <si>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</si>
  <si>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</si>
  <si>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</si>
  <si>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</si>
  <si>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</si>
  <si>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</si>
  <si>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</si>
  <si>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</si>
  <si>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</si>
  <si>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</si>
  <si>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</si>
  <si>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</si>
  <si>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</si>
  <si>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</si>
  <si>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</si>
  <si>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</si>
  <si>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</si>
  <si>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</si>
  <si>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</si>
  <si>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</si>
  <si>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</si>
  <si>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</si>
  <si>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</si>
  <si>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</si>
  <si>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</si>
  <si>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</si>
  <si>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</si>
  <si>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</si>
  <si>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</si>
  <si>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</si>
  <si>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</si>
  <si>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</si>
  <si>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</si>
  <si>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</si>
  <si>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</si>
  <si>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</si>
  <si>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</si>
  <si>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</si>
  <si>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</si>
  <si>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</si>
  <si>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</si>
  <si>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</si>
  <si>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</si>
  <si>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</si>
  <si>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</si>
  <si>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</si>
  <si>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</si>
  <si>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</si>
  <si>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</si>
  <si>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</si>
  <si>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</si>
  <si>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</si>
  <si>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</si>
  <si>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</si>
  <si>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</si>
  <si>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</si>
  <si>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</si>
  <si>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</si>
  <si>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</si>
  <si>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</si>
  <si>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</si>
  <si>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</si>
  <si>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</si>
  <si>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</si>
  <si>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</si>
  <si>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</si>
  <si>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</si>
  <si>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</si>
  <si>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</si>
  <si>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</si>
  <si>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</si>
  <si>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</si>
  <si>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</si>
  <si>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</si>
  <si>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</si>
  <si>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</si>
  <si>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</si>
  <si>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</si>
  <si>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</si>
  <si>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</si>
  <si>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</si>
  <si>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</si>
  <si>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</si>
  <si>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</si>
  <si>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</si>
  <si>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</si>
  <si>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</si>
  <si>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</si>
  <si>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</si>
  <si>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</si>
  <si>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</si>
  <si>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</si>
  <si>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</si>
  <si>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</si>
  <si>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</si>
  <si>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</si>
  <si>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</si>
  <si>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</si>
  <si>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</si>
  <si>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</si>
  <si>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</si>
  <si>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</si>
  <si>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</si>
  <si>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</si>
  <si>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</si>
  <si>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</si>
  <si>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</si>
  <si>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</si>
  <si>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</si>
  <si>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</si>
  <si>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</si>
  <si>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</si>
  <si>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</si>
  <si>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</si>
  <si>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</si>
  <si>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</si>
  <si>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</si>
  <si>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</si>
  <si>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</si>
  <si>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</si>
  <si>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</si>
  <si>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</si>
  <si>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</si>
  <si>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</si>
  <si>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</si>
  <si>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</si>
  <si>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</si>
  <si>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</si>
  <si>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</si>
  <si>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</si>
  <si>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</si>
  <si>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</si>
  <si>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</si>
  <si>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</si>
  <si>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</si>
  <si>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</si>
  <si>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</si>
  <si>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</si>
  <si>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</si>
  <si>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</si>
  <si>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</si>
  <si>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</si>
  <si>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</si>
  <si>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</si>
  <si>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</si>
  <si>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</si>
  <si>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</si>
  <si>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</si>
  <si>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</si>
  <si>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</si>
  <si>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</si>
  <si>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</si>
  <si>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</si>
  <si>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</si>
  <si>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</si>
  <si>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</si>
  <si>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</si>
  <si>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</si>
  <si>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</si>
  <si>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</si>
  <si>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</si>
  <si>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</si>
  <si>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</si>
  <si>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</si>
  <si>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</si>
  <si>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</si>
  <si>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</si>
  <si>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</si>
  <si>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</si>
  <si>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</si>
  <si>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</si>
  <si>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</si>
  <si>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</si>
  <si>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</si>
  <si>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</si>
  <si>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</si>
  <si>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</si>
  <si>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</si>
  <si>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</si>
  <si>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</si>
  <si>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</si>
  <si>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</si>
  <si>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</si>
  <si>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</si>
  <si>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</si>
  <si>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</si>
  <si>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</si>
  <si>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</si>
  <si>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</si>
  <si>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</si>
  <si>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</si>
  <si>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</si>
  <si>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</si>
  <si>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</si>
  <si>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</si>
  <si>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</si>
  <si>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</si>
  <si>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</si>
  <si>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</si>
  <si>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</si>
  <si>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</si>
  <si>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</si>
  <si>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</si>
  <si>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</si>
  <si>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</si>
  <si>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</si>
  <si>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</si>
  <si>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</si>
  <si>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</si>
  <si>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</si>
  <si>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</si>
  <si>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</si>
  <si>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</si>
  <si>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</si>
  <si>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</si>
  <si>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</si>
  <si>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</si>
  <si>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</si>
  <si>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</si>
  <si>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</si>
  <si>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</si>
  <si>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</si>
  <si>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</si>
  <si>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</si>
  <si>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</si>
  <si>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</si>
  <si>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</si>
  <si>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</si>
  <si>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</si>
  <si>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</si>
  <si>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</si>
  <si>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</si>
  <si>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</si>
  <si>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</si>
  <si>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</si>
  <si>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</si>
  <si>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</si>
  <si>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</si>
  <si>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</si>
  <si>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</si>
  <si>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</si>
  <si>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</si>
  <si>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</si>
  <si>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</si>
  <si>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</si>
  <si>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</si>
  <si>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</si>
  <si>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</si>
  <si>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</si>
  <si>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</si>
  <si>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</si>
  <si>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</si>
  <si>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</si>
  <si>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</si>
  <si>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</si>
  <si>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</si>
  <si>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</si>
  <si>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</si>
  <si>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</si>
  <si>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</si>
  <si>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</si>
  <si>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</si>
  <si>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</si>
  <si>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</si>
  <si>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</si>
  <si>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</si>
  <si>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</si>
  <si>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</si>
  <si>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</si>
  <si>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</si>
  <si>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</si>
  <si>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</si>
  <si>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</si>
  <si>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</si>
  <si>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</si>
  <si>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</si>
  <si>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</si>
  <si>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</si>
  <si>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</si>
  <si>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</si>
  <si>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</si>
  <si>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</si>
  <si>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</si>
  <si>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</si>
  <si>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</si>
  <si>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</si>
  <si>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</si>
  <si>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</si>
  <si>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</si>
  <si>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</si>
  <si>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</si>
  <si>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</si>
  <si>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</si>
  <si>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</si>
  <si>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</si>
  <si>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</si>
  <si>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</si>
  <si>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</si>
  <si>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</si>
  <si>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</si>
  <si>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</si>
  <si>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</si>
  <si>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</si>
  <si>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</si>
  <si>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</si>
  <si>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</si>
  <si>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</si>
  <si>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</si>
  <si>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</si>
  <si>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</si>
  <si>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</si>
  <si>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</si>
  <si>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</si>
  <si>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</si>
  <si>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</si>
  <si>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</si>
  <si>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</si>
  <si>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</si>
  <si>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</si>
  <si>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</si>
  <si>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</si>
  <si>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</si>
  <si>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</si>
  <si>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</si>
  <si>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</si>
  <si>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</si>
  <si>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</si>
  <si>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</si>
  <si>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</si>
  <si>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</si>
  <si>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</si>
  <si>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</si>
  <si>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</si>
  <si>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</si>
  <si>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</si>
  <si>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</si>
  <si>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</si>
  <si>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</si>
  <si>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</si>
  <si>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</si>
  <si>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</si>
  <si>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</si>
  <si>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</si>
  <si>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</si>
  <si>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</si>
  <si>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</si>
  <si>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</si>
  <si>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</si>
  <si>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</si>
  <si>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</si>
  <si>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</si>
  <si>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</si>
  <si>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</si>
  <si>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</si>
  <si>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</si>
  <si>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</si>
  <si>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</si>
  <si>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</si>
  <si>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</si>
  <si>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</si>
  <si>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</si>
  <si>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</si>
  <si>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</si>
  <si>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</si>
  <si>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</si>
  <si>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</si>
  <si>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</si>
  <si>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</si>
  <si>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</si>
  <si>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</si>
  <si>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</si>
  <si>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</si>
  <si>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</si>
  <si>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</si>
  <si>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</si>
  <si>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</si>
  <si>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</si>
  <si>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</si>
  <si>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</si>
  <si>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</si>
  <si>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</si>
  <si>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</si>
  <si>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</si>
  <si>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</si>
  <si>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</si>
  <si>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</si>
  <si>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</si>
  <si>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</si>
  <si>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</si>
  <si>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</si>
  <si>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</si>
  <si>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</si>
  <si>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</si>
  <si>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</si>
  <si>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</si>
  <si>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</si>
  <si>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</si>
  <si>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</si>
  <si>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</si>
  <si>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</si>
  <si>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</si>
  <si>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</si>
  <si>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</si>
  <si>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</si>
  <si>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</si>
  <si>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</si>
  <si>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</si>
  <si>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</si>
  <si>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</si>
  <si>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</si>
  <si>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</si>
  <si>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</si>
  <si>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</si>
  <si>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</si>
  <si>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</si>
  <si>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</si>
  <si>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</si>
  <si>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</si>
  <si>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</si>
  <si>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</si>
  <si>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</si>
  <si>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</si>
  <si>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</si>
  <si>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</si>
  <si>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</si>
  <si>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</si>
  <si>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</si>
  <si>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</si>
  <si>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</si>
  <si>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</si>
  <si>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</si>
  <si>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</si>
  <si>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</si>
  <si>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</si>
  <si>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</si>
  <si>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</si>
  <si>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</si>
  <si>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</si>
  <si>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</si>
  <si>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</si>
  <si>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</si>
  <si>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</si>
  <si>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</si>
  <si>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</si>
  <si>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</si>
  <si>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</si>
  <si>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</si>
  <si>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</si>
  <si>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</si>
  <si>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</si>
  <si>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</si>
  <si>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</si>
  <si>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</si>
  <si>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</si>
  <si>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</si>
  <si>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</si>
  <si>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</si>
  <si>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</si>
  <si>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</si>
  <si>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</si>
  <si>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</si>
  <si>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</si>
  <si>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</si>
  <si>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</si>
  <si>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</si>
  <si>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</si>
  <si>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</si>
  <si>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</si>
  <si>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</si>
  <si>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</si>
  <si>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</si>
  <si>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</si>
  <si>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</si>
  <si>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</si>
  <si>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</si>
  <si>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</si>
  <si>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</si>
  <si>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</si>
  <si>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</si>
  <si>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</si>
  <si>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</si>
  <si>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</si>
  <si>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</si>
  <si>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</si>
  <si>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</si>
  <si>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</si>
  <si>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</si>
  <si>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</si>
  <si>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</si>
  <si>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</si>
  <si>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</si>
  <si>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</si>
  <si>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</si>
  <si>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</si>
  <si>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</si>
  <si>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</si>
  <si>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</si>
  <si>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</si>
  <si>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</si>
  <si>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</si>
  <si>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</si>
  <si>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</si>
  <si>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</si>
  <si>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</si>
  <si>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</si>
  <si>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</si>
  <si>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</si>
  <si>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</si>
  <si>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</si>
  <si>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</si>
  <si>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</si>
  <si>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</si>
  <si>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</si>
  <si>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</si>
  <si>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</si>
  <si>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</si>
  <si>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</si>
  <si>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</si>
  <si>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</si>
  <si>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</si>
  <si>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</si>
  <si>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</si>
  <si>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</si>
  <si>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</si>
  <si>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</si>
  <si>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</si>
  <si>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</si>
  <si>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</si>
  <si>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</si>
  <si>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</si>
  <si>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</si>
  <si>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</si>
  <si>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</si>
  <si>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</si>
  <si>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</si>
  <si>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</si>
  <si>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</si>
  <si>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</si>
  <si>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</si>
  <si>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</si>
  <si>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</si>
  <si>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</si>
  <si>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</si>
  <si>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</si>
  <si>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</si>
  <si>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</si>
  <si>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</si>
  <si>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</si>
  <si>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</si>
  <si>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</si>
  <si>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</si>
  <si>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</si>
  <si>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</si>
  <si>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</si>
  <si>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</si>
  <si>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</si>
  <si>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</si>
  <si>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</si>
  <si>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</si>
  <si>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</si>
  <si>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</si>
  <si>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</si>
  <si>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</si>
  <si>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</si>
  <si>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</si>
  <si>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</si>
  <si>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</si>
  <si>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</si>
  <si>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</si>
  <si>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</si>
  <si>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</si>
  <si>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</si>
  <si>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</si>
  <si>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</si>
  <si>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</si>
  <si>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</si>
  <si>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</si>
  <si>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</si>
  <si>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</si>
  <si>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</si>
  <si>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</si>
  <si>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</si>
  <si>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</si>
  <si>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</si>
  <si>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</si>
  <si>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</si>
  <si>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</si>
  <si>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</si>
  <si>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</si>
  <si>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</si>
  <si>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</si>
  <si>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</si>
  <si>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</si>
  <si>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</si>
  <si>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</si>
  <si>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</si>
  <si>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</si>
  <si>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</si>
  <si>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</si>
  <si>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</si>
  <si>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</si>
  <si>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</si>
  <si>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</si>
  <si>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</si>
  <si>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</si>
  <si>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</si>
  <si>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</si>
  <si>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</si>
  <si>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</si>
  <si>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</si>
  <si>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</si>
  <si>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</si>
  <si>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</si>
  <si>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</si>
  <si>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</si>
  <si>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</si>
  <si>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</si>
  <si>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</si>
  <si>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</si>
  <si>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</si>
  <si>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</si>
  <si>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</si>
  <si>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</si>
  <si>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</si>
  <si>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</si>
  <si>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</si>
  <si>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</si>
  <si>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</si>
  <si>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</si>
  <si>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</si>
  <si>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</si>
  <si>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</si>
  <si>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</si>
  <si>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</si>
  <si>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</si>
  <si>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</si>
  <si>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</si>
  <si>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</si>
  <si>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</si>
  <si>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</si>
  <si>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</si>
  <si>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</si>
  <si>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</si>
  <si>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</si>
  <si>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</si>
  <si>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</si>
  <si>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</si>
  <si>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</si>
  <si>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</si>
  <si>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</si>
  <si>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</si>
  <si>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</si>
  <si>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</si>
  <si>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</si>
  <si>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</si>
  <si>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</si>
  <si>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</si>
  <si>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</si>
  <si>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</si>
  <si>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</si>
  <si>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</si>
  <si>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</si>
  <si>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</si>
  <si>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</si>
  <si>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</si>
  <si>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</si>
  <si>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</si>
  <si>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</si>
  <si>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</si>
  <si>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</si>
  <si>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</si>
  <si>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</si>
  <si>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</si>
  <si>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</si>
  <si>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</si>
  <si>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</si>
  <si>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</si>
  <si>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</si>
  <si>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</si>
  <si>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</si>
  <si>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</si>
  <si>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</si>
  <si>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</si>
  <si>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</si>
  <si>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</si>
  <si>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</si>
  <si>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</si>
  <si>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</si>
  <si>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</si>
  <si>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</si>
  <si>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</si>
  <si>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</si>
  <si>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</si>
  <si>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</si>
  <si>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</si>
  <si>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</si>
  <si>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</si>
  <si>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</si>
  <si>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</si>
  <si>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</si>
  <si>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</si>
  <si>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</si>
  <si>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</si>
  <si>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</si>
  <si>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</si>
  <si>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</si>
  <si>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</si>
  <si>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</si>
  <si>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</si>
  <si>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</si>
  <si>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</si>
  <si>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</si>
  <si>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</si>
  <si>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</si>
  <si>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</si>
  <si>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</si>
  <si>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</si>
  <si>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</si>
  <si>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</si>
  <si>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</si>
  <si>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</si>
  <si>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</si>
  <si>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</si>
  <si>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</si>
  <si>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</si>
  <si>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</si>
  <si>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</si>
  <si>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</si>
  <si>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</si>
  <si>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</si>
  <si>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</si>
  <si>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</si>
  <si>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</si>
  <si>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</si>
  <si>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</si>
  <si>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</si>
  <si>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</si>
  <si>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</si>
  <si>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</si>
  <si>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</si>
  <si>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</si>
  <si>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</si>
  <si>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</si>
  <si>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</si>
  <si>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</si>
  <si>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</si>
  <si>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</si>
  <si>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</si>
  <si>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</si>
  <si>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</si>
  <si>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</si>
  <si>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</si>
  <si>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</si>
  <si>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</si>
  <si>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</si>
  <si>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</si>
  <si>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</si>
  <si>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</si>
  <si>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</si>
  <si>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</si>
  <si>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</si>
  <si>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</si>
  <si>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</si>
  <si>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</si>
  <si>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</si>
  <si>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</si>
  <si>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</si>
  <si>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</si>
  <si>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</si>
  <si>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</si>
  <si>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</si>
  <si>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</si>
  <si>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</si>
  <si>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</si>
  <si>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</si>
  <si>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</si>
  <si>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</si>
  <si>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</si>
  <si>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</si>
  <si>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</si>
  <si>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</si>
  <si>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</si>
  <si>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</si>
  <si>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</si>
  <si>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</si>
  <si>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</si>
  <si>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</si>
  <si>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</si>
  <si>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</si>
  <si>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</si>
  <si>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</si>
  <si>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</si>
  <si>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</si>
  <si>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</si>
  <si>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</si>
  <si>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</si>
  <si>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</si>
  <si>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</si>
  <si>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</si>
  <si>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</si>
  <si>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</si>
  <si>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</si>
  <si>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</si>
  <si>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</si>
  <si>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</si>
  <si>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</si>
  <si>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</si>
  <si>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</si>
  <si>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</si>
  <si>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</si>
  <si>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</si>
  <si>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</si>
  <si>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</si>
  <si>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</si>
  <si>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</si>
  <si>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</si>
  <si>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</si>
  <si>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</si>
  <si>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</si>
  <si>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</si>
  <si>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</si>
  <si>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</si>
  <si>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</si>
  <si>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</si>
  <si>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</si>
  <si>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</si>
  <si>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</si>
  <si>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</si>
  <si>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</si>
  <si>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</si>
  <si>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</si>
  <si>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</si>
  <si>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</si>
  <si>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</si>
  <si>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</si>
  <si>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</si>
  <si>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</si>
  <si>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</si>
  <si>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</si>
  <si>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</si>
  <si>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</si>
  <si>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</si>
  <si>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</si>
  <si>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</si>
  <si>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</si>
  <si>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</si>
  <si>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</si>
  <si>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</si>
  <si>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</si>
  <si>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</si>
  <si>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</si>
  <si>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</si>
  <si>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</si>
  <si>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</si>
  <si>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</si>
  <si>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</si>
  <si>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</si>
  <si>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</si>
  <si>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</si>
  <si>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</si>
  <si>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</si>
  <si>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</si>
  <si>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</si>
  <si>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</si>
  <si>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</si>
  <si>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</si>
  <si>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</si>
  <si>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</si>
  <si>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</si>
  <si>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</si>
  <si>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</si>
  <si>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</si>
  <si>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</si>
  <si>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</si>
  <si>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</si>
  <si>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</si>
  <si>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</si>
  <si>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</si>
  <si>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</si>
  <si>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</si>
  <si>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</si>
  <si>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</si>
  <si>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</si>
  <si>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</si>
  <si>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</si>
  <si>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</si>
  <si>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</si>
  <si>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</si>
  <si>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</si>
  <si>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</si>
  <si>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</si>
  <si>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</si>
  <si>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</si>
  <si>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</si>
  <si>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</si>
  <si>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</si>
  <si>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</si>
  <si>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</si>
  <si>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</si>
  <si>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</si>
  <si>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</si>
  <si>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</si>
  <si>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</si>
  <si>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</si>
  <si>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</si>
  <si>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</si>
  <si>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</si>
  <si>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</si>
  <si>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</si>
  <si>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</si>
  <si>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</si>
  <si>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</si>
  <si>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</si>
  <si>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</si>
  <si>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</si>
  <si>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</si>
  <si>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</si>
  <si>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</si>
  <si>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</si>
  <si>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</si>
  <si>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</si>
  <si>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</si>
  <si>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</si>
  <si>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</si>
  <si>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</si>
  <si>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</si>
  <si>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</si>
  <si>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</si>
  <si>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</si>
  <si>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</si>
  <si>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</si>
  <si>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</si>
  <si>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</si>
  <si>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</si>
  <si>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</si>
  <si>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</si>
  <si>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</si>
  <si>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</si>
  <si>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</si>
  <si>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</si>
  <si>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</si>
  <si>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</si>
  <si>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</si>
  <si>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</si>
  <si>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</si>
  <si>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</si>
  <si>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</si>
  <si>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</si>
  <si>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</si>
  <si>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</si>
  <si>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</si>
  <si>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</si>
  <si>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</si>
  <si>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</si>
  <si>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</si>
  <si>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</si>
  <si>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</si>
  <si>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</si>
  <si>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</si>
  <si>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</si>
  <si>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</si>
  <si>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</si>
  <si>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</si>
  <si>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</si>
  <si>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</si>
  <si>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</si>
  <si>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</si>
  <si>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</si>
  <si>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</si>
  <si>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</si>
  <si>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</si>
  <si>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</si>
  <si>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</si>
  <si>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</si>
  <si>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</si>
  <si>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</si>
  <si>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</si>
  <si>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</si>
  <si>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</si>
  <si>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</si>
  <si>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</si>
  <si>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</si>
  <si>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</si>
  <si>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</si>
  <si>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</si>
  <si>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</si>
  <si>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</si>
  <si>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</si>
  <si>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</si>
  <si>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</si>
  <si>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</si>
  <si>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</si>
  <si>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</si>
  <si>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</si>
  <si>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</si>
  <si>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</si>
  <si>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</si>
  <si>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</si>
  <si>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</si>
  <si>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</si>
  <si>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</si>
  <si>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</si>
  <si>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</si>
  <si>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</si>
  <si>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</si>
  <si>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</si>
  <si>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</si>
  <si>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</si>
  <si>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</si>
  <si>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</si>
  <si>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</si>
  <si>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</si>
  <si>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</si>
  <si>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</si>
  <si>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</si>
  <si>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</si>
  <si>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</si>
  <si>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</si>
  <si>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</si>
  <si>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</si>
  <si>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</si>
  <si>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</si>
  <si>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</si>
  <si>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</si>
  <si>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</si>
  <si>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</si>
  <si>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</si>
  <si>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</si>
  <si>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</si>
  <si>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</si>
  <si>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</si>
  <si>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</si>
  <si>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</si>
  <si>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</si>
  <si>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</si>
  <si>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</si>
  <si>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</si>
  <si>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</si>
  <si>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</si>
  <si>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</si>
  <si>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</si>
  <si>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</si>
  <si>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</si>
  <si>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</si>
  <si>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</si>
  <si>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</si>
  <si>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</si>
  <si>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</si>
  <si>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</si>
  <si>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</si>
  <si>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</si>
  <si>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</si>
  <si>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</si>
  <si>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</si>
  <si>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</si>
  <si>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</si>
  <si>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</si>
  <si>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</si>
  <si>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</si>
  <si>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</si>
  <si>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</si>
  <si>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</si>
  <si>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</si>
  <si>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</si>
  <si>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</si>
  <si>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</si>
  <si>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</si>
  <si>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</si>
  <si>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</si>
  <si>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</si>
  <si>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</si>
  <si>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</si>
  <si>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</si>
  <si>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</si>
  <si>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</si>
  <si>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</si>
  <si>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</si>
  <si>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</si>
  <si>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</si>
  <si>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</si>
  <si>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</si>
  <si>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</si>
  <si>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</si>
  <si>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</si>
  <si>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</si>
  <si>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</si>
  <si>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</si>
  <si>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</si>
  <si>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</si>
  <si>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</si>
  <si>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</si>
  <si>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</si>
  <si>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</si>
  <si>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</si>
  <si>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</si>
  <si>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</si>
  <si>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</si>
  <si>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</si>
  <si>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</si>
  <si>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</si>
  <si>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</si>
  <si>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</si>
  <si>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</si>
  <si>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</si>
  <si>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</si>
  <si>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</si>
  <si>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</si>
  <si>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</si>
  <si>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</si>
  <si>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</si>
  <si>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</si>
  <si>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</si>
  <si>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</si>
  <si>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</si>
  <si>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</si>
  <si>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</si>
  <si>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</si>
  <si>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</si>
  <si>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</si>
  <si>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</si>
  <si>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</si>
  <si>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</si>
  <si>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</si>
  <si>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</si>
  <si>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</si>
  <si>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</si>
  <si>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</si>
  <si>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</si>
  <si>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</si>
  <si>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</si>
  <si>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</si>
  <si>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</si>
  <si>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</si>
  <si>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</si>
  <si>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</si>
  <si>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</si>
  <si>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</si>
  <si>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</si>
  <si>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</si>
  <si>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</si>
  <si>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</si>
  <si>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</si>
  <si>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</si>
  <si>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</si>
  <si>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</si>
  <si>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</si>
  <si>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</si>
  <si>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</si>
  <si>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</si>
  <si>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</si>
  <si>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</si>
  <si>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</si>
  <si>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</si>
  <si>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</si>
  <si>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</si>
  <si>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</si>
  <si>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</si>
  <si>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</si>
  <si>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</si>
  <si>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</si>
  <si>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</si>
  <si>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</si>
  <si>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</si>
  <si>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</si>
  <si>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</si>
  <si>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</si>
  <si>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</si>
  <si>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</si>
  <si>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</si>
  <si>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</si>
  <si>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</si>
  <si>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</si>
  <si>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</si>
  <si>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</si>
  <si>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</si>
  <si>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</si>
  <si>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</si>
  <si>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</si>
  <si>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</si>
  <si>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</si>
  <si>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</si>
  <si>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</si>
  <si>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</si>
  <si>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</si>
  <si>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</si>
  <si>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</si>
  <si>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</si>
  <si>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</si>
  <si>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</si>
  <si>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</si>
  <si>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</si>
  <si>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</si>
  <si>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</si>
  <si>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</si>
  <si>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</si>
  <si>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</si>
  <si>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</si>
  <si>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</si>
  <si>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</si>
  <si>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</si>
  <si>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</si>
  <si>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</si>
  <si>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</si>
  <si>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</si>
  <si>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</si>
  <si>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</si>
  <si>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</si>
  <si>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</si>
  <si>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</si>
  <si>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</si>
  <si>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</si>
  <si>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</si>
  <si>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</si>
  <si>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</si>
  <si>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</si>
  <si>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</si>
  <si>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</si>
  <si>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</si>
  <si>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</si>
  <si>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</si>
  <si>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</si>
  <si>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</si>
  <si>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</si>
  <si>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</si>
  <si>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</si>
  <si>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</si>
  <si>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</si>
  <si>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</si>
  <si>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</si>
  <si>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</si>
  <si>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</si>
  <si>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</si>
  <si>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</si>
  <si>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</si>
  <si>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</si>
  <si>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</si>
  <si>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</si>
  <si>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</si>
  <si>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</si>
  <si>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</si>
  <si>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</si>
  <si>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</si>
  <si>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</si>
  <si>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</si>
  <si>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</si>
  <si>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</si>
  <si>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</si>
  <si>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</si>
  <si>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</si>
  <si>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</si>
  <si>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</si>
  <si>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</si>
  <si>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</si>
  <si>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</si>
  <si>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</si>
  <si>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</si>
  <si>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</si>
  <si>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</si>
  <si>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</si>
  <si>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</si>
  <si>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</si>
  <si>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</si>
  <si>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</si>
  <si>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</si>
  <si>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</si>
  <si>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</si>
  <si>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</si>
  <si>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</si>
  <si>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</si>
  <si>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</si>
  <si>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</si>
  <si>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</si>
  <si>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</si>
  <si>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</si>
  <si>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</si>
  <si>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</si>
  <si>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</si>
  <si>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</si>
  <si>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</si>
  <si>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</si>
  <si>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</si>
  <si>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</si>
  <si>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</si>
  <si>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</si>
  <si>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</si>
  <si>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</si>
  <si>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</si>
  <si>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</si>
  <si>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</si>
  <si>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</si>
  <si>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</si>
  <si>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</si>
  <si>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</si>
  <si>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</si>
  <si>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</si>
  <si>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</si>
  <si>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</si>
  <si>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</si>
  <si>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</si>
  <si>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</si>
  <si>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</si>
  <si>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</si>
  <si>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</si>
  <si>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</si>
  <si>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</si>
  <si>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</si>
  <si>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</si>
  <si>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</si>
  <si>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</si>
  <si>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</si>
  <si>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</si>
  <si>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</si>
  <si>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</si>
  <si>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</si>
  <si>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</si>
  <si>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</si>
  <si>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</si>
  <si>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</si>
  <si>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</si>
  <si>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</si>
  <si>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</si>
  <si>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</si>
  <si>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</si>
  <si>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</si>
  <si>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</si>
  <si>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</si>
  <si>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</si>
  <si>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</si>
  <si>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</si>
  <si>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</si>
  <si>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</si>
  <si>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</si>
  <si>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</si>
  <si>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</si>
  <si>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</si>
  <si>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</si>
  <si>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</si>
  <si>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</si>
  <si>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</si>
  <si>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</si>
  <si>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</si>
  <si>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</si>
  <si>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</si>
  <si>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</si>
  <si>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</si>
  <si>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</si>
  <si>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</si>
  <si>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</si>
  <si>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</si>
  <si>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</si>
  <si>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</si>
  <si>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</si>
  <si>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</si>
  <si>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</si>
  <si>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</si>
  <si>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</si>
  <si>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</si>
  <si>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</si>
  <si>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</si>
  <si>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</si>
  <si>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</si>
  <si>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</si>
  <si>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</si>
  <si>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</si>
  <si>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</si>
  <si>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</si>
  <si>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</si>
  <si>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</si>
  <si>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</si>
  <si>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</si>
  <si>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</si>
  <si>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</si>
  <si>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</si>
  <si>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</si>
  <si>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</si>
  <si>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</si>
  <si>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</si>
  <si>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</si>
  <si>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</si>
  <si>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</si>
  <si>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</si>
  <si>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</si>
  <si>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</si>
  <si>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</si>
  <si>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</si>
  <si>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</si>
  <si>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</si>
  <si>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</si>
  <si>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</si>
  <si>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</si>
  <si>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</si>
  <si>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</si>
  <si>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</si>
  <si>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</si>
  <si>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</si>
  <si>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</si>
  <si>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</si>
  <si>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</si>
  <si>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</si>
  <si>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</si>
  <si>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</si>
  <si>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</si>
  <si>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</si>
  <si>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</si>
  <si>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</si>
  <si>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</si>
  <si>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</si>
  <si>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</si>
  <si>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</si>
  <si>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</si>
  <si>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</si>
  <si>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</si>
  <si>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</si>
  <si>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</si>
  <si>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</si>
  <si>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</si>
  <si>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</si>
  <si>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</si>
  <si>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</si>
  <si>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</si>
  <si>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</si>
  <si>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</si>
  <si>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</si>
  <si>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</si>
  <si>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</si>
  <si>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</si>
  <si>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</si>
  <si>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</si>
  <si>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</si>
  <si>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</si>
  <si>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</si>
  <si>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</si>
  <si>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</si>
  <si>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</si>
  <si>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</si>
  <si>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</si>
  <si>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</si>
  <si>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</si>
  <si>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</si>
  <si>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</si>
  <si>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</si>
  <si>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</si>
  <si>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</si>
  <si>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</si>
  <si>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</si>
  <si>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</si>
  <si>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</si>
  <si>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</si>
  <si>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</si>
  <si>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</si>
  <si>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</si>
  <si>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</si>
  <si>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</si>
  <si>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</si>
  <si>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</si>
  <si>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</si>
  <si>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</si>
  <si>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</si>
  <si>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</si>
  <si>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</si>
  <si>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</si>
  <si>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</si>
  <si>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</si>
  <si>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</si>
  <si>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</si>
  <si>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</si>
  <si>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</si>
  <si>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</si>
  <si>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</si>
  <si>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</si>
  <si>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</si>
  <si>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</si>
  <si>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</si>
  <si>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</si>
  <si>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</si>
  <si>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</si>
  <si>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</si>
  <si>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</si>
  <si>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</si>
  <si>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</si>
  <si>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</si>
  <si>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</si>
  <si>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</si>
  <si>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</si>
  <si>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</si>
  <si>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</si>
  <si>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</si>
  <si>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</si>
  <si>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</si>
  <si>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</si>
  <si>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</si>
  <si>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</si>
  <si>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</si>
  <si>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</si>
  <si>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</si>
  <si>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</si>
  <si>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</si>
  <si>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</si>
  <si>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</si>
  <si>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</si>
  <si>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</si>
  <si>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</si>
  <si>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</si>
  <si>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</si>
  <si>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</si>
  <si>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</si>
  <si>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</si>
  <si>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</si>
  <si>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</si>
  <si>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</si>
  <si>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</si>
  <si>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</si>
  <si>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</si>
  <si>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</si>
  <si>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</si>
  <si>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</si>
  <si>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</si>
  <si>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</si>
  <si>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</si>
  <si>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</si>
  <si>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</si>
  <si>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</si>
  <si>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</si>
  <si>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</si>
  <si>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</si>
  <si>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</si>
  <si>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</si>
  <si>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</si>
  <si>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</si>
  <si>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</si>
  <si>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</si>
  <si>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</si>
  <si>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</si>
  <si>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</si>
  <si>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</si>
  <si>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</si>
  <si>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</si>
  <si>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</si>
  <si>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</si>
  <si>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</si>
  <si>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</si>
  <si>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</si>
  <si>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</si>
  <si>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</si>
  <si>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</si>
  <si>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</si>
  <si>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</si>
  <si>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</si>
  <si>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</si>
  <si>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</si>
  <si>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</si>
  <si>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</si>
  <si>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</si>
  <si>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</si>
  <si>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</si>
  <si>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</si>
  <si>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</si>
  <si>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</si>
  <si>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</si>
  <si>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</si>
  <si>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</si>
  <si>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</si>
  <si>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</si>
  <si>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</si>
  <si>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</si>
  <si>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</si>
  <si>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</si>
  <si>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</si>
  <si>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</si>
  <si>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</si>
  <si>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</si>
  <si>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</si>
  <si>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</si>
  <si>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</si>
  <si>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</si>
  <si>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</si>
  <si>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</si>
  <si>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</si>
  <si>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</si>
  <si>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</si>
  <si>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</si>
  <si>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</si>
  <si>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</si>
  <si>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</si>
  <si>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</si>
  <si>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</si>
  <si>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</si>
  <si>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</si>
  <si>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</si>
  <si>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</si>
  <si>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</si>
  <si>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</si>
  <si>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</si>
  <si>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</si>
  <si>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</si>
  <si>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</si>
  <si>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</si>
  <si>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</si>
  <si>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</si>
  <si>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</si>
  <si>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</si>
  <si>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</si>
  <si>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</si>
  <si>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</si>
  <si>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</si>
  <si>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</si>
  <si>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</si>
  <si>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</si>
  <si>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</si>
  <si>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</si>
  <si>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</si>
  <si>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</si>
  <si>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</si>
  <si>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</si>
  <si>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</si>
  <si>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</si>
  <si>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</si>
  <si>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</si>
  <si>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</si>
  <si>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</si>
  <si>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</si>
  <si>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</si>
  <si>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</si>
  <si>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</si>
  <si>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</si>
  <si>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</si>
  <si>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</si>
  <si>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</si>
  <si>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</si>
  <si>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</si>
  <si>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</si>
  <si>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</si>
  <si>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</si>
  <si>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</si>
  <si>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</si>
  <si>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</si>
  <si>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</si>
  <si>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</si>
  <si>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</si>
  <si>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</si>
  <si>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</si>
  <si>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</si>
  <si>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</si>
  <si>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</si>
  <si>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</si>
  <si>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</si>
  <si>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</si>
  <si>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</si>
  <si>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</si>
  <si>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</si>
  <si>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</si>
  <si>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</si>
  <si>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</si>
  <si>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</si>
  <si>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</si>
  <si>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</si>
  <si>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</si>
  <si>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</si>
  <si>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</si>
  <si>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</si>
  <si>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</si>
  <si>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</si>
  <si>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</si>
  <si>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</si>
  <si>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</si>
  <si>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</si>
  <si>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</si>
  <si>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</si>
  <si>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</si>
  <si>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</si>
  <si>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</si>
  <si>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</si>
  <si>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</si>
  <si>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</si>
  <si>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</si>
  <si>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</si>
  <si>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</si>
  <si>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</si>
  <si>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</si>
  <si>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</si>
  <si>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</si>
  <si>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</si>
  <si>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</si>
  <si>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</si>
  <si>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</si>
  <si>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</si>
  <si>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</si>
  <si>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</si>
  <si>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</si>
  <si>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</si>
  <si>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</si>
  <si>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</si>
  <si>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</si>
  <si>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</si>
  <si>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</si>
  <si>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</si>
  <si>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</si>
  <si>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</si>
  <si>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</si>
  <si>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</si>
  <si>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</si>
  <si>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</si>
  <si>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</si>
  <si>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</si>
  <si>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</si>
  <si>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</si>
  <si>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</si>
  <si>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</si>
  <si>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</si>
  <si>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</si>
  <si>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</si>
  <si>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</si>
  <si>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</si>
  <si>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</si>
  <si>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</si>
  <si>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</si>
  <si>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</si>
  <si>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</si>
  <si>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</si>
  <si>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</si>
  <si>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</si>
  <si>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</si>
  <si>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</si>
  <si>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</si>
  <si>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</si>
  <si>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</si>
  <si>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</si>
  <si>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</si>
  <si>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</si>
  <si>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</si>
  <si>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</si>
  <si>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</si>
  <si>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</si>
  <si>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</si>
  <si>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</si>
  <si>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</si>
  <si>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</si>
  <si>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</si>
  <si>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</si>
  <si>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</si>
  <si>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</si>
  <si>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</si>
  <si>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</si>
  <si>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</si>
  <si>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</si>
  <si>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</si>
  <si>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</si>
  <si>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</si>
  <si>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</si>
  <si>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</si>
  <si>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</si>
  <si>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</si>
  <si>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</si>
  <si>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</si>
  <si>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</si>
  <si>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</si>
  <si>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</si>
  <si>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</si>
  <si>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</si>
  <si>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</si>
  <si>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</si>
  <si>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</si>
  <si>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</si>
  <si>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</si>
  <si>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</si>
  <si>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</si>
  <si>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</si>
  <si>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</si>
  <si>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</si>
  <si>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</si>
  <si>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</si>
  <si>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</si>
  <si>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</si>
  <si>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</si>
  <si>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</si>
  <si>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</si>
  <si>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</si>
  <si>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</si>
  <si>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</si>
  <si>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</si>
  <si>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</si>
  <si>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</si>
  <si>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</si>
  <si>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</si>
  <si>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</si>
  <si>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</si>
  <si>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</si>
  <si>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</si>
  <si>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</si>
  <si>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</si>
  <si>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</si>
  <si>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</si>
  <si>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</si>
  <si>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</si>
  <si>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</si>
  <si>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</si>
  <si>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</si>
  <si>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</si>
  <si>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</si>
  <si>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</si>
  <si>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</si>
  <si>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</si>
  <si>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</si>
  <si>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</si>
  <si>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</si>
  <si>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</si>
  <si>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</si>
  <si>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</si>
  <si>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</si>
  <si>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</si>
  <si>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</si>
  <si>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</si>
  <si>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</si>
  <si>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</si>
  <si>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</si>
  <si>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</si>
  <si>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</si>
  <si>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</si>
  <si>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</si>
  <si>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</si>
  <si>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</si>
  <si>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</si>
  <si>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</si>
  <si>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</si>
  <si>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</si>
  <si>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</si>
  <si>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</si>
  <si>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</si>
  <si>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</si>
  <si>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</si>
  <si>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</si>
  <si>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</si>
  <si>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</si>
  <si>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</si>
  <si>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</si>
  <si>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</si>
  <si>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</si>
  <si>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</si>
  <si>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</si>
  <si>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</si>
  <si>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</si>
  <si>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</si>
  <si>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</si>
  <si>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</si>
  <si>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</si>
  <si>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</si>
  <si>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</si>
  <si>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</si>
  <si>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</si>
  <si>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</si>
  <si>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</si>
  <si>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</si>
  <si>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</si>
  <si>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</si>
  <si>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</si>
  <si>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</si>
  <si>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</si>
  <si>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</si>
  <si>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</si>
  <si>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</si>
  <si>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</si>
  <si>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</si>
  <si>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</si>
  <si>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</si>
  <si>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</si>
  <si>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</si>
  <si>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</si>
  <si>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</si>
  <si>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</si>
  <si>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</si>
  <si>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</si>
  <si>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</si>
  <si>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</si>
  <si>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</si>
  <si>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</si>
  <si>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</si>
  <si>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</si>
  <si>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</si>
  <si>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</si>
  <si>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</si>
  <si>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</si>
  <si>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</si>
  <si>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</si>
  <si>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</si>
  <si>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</si>
  <si>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</si>
  <si>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</si>
  <si>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</si>
  <si>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</si>
  <si>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</si>
  <si>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</si>
  <si>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</si>
  <si>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</si>
  <si>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</si>
  <si>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</si>
  <si>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</si>
  <si>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</si>
  <si>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</si>
  <si>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</si>
  <si>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</si>
  <si>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</si>
  <si>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</si>
  <si>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</si>
  <si>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</si>
  <si>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</si>
  <si>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</si>
  <si>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</si>
  <si>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</si>
  <si>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</si>
  <si>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</si>
  <si>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</si>
  <si>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</si>
  <si>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</si>
  <si>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</si>
  <si>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</si>
  <si>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</si>
  <si>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</si>
  <si>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</si>
  <si>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</si>
  <si>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</si>
  <si>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</si>
  <si>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</si>
  <si>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</si>
  <si>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</si>
  <si>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</si>
  <si>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</si>
  <si>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</si>
  <si>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</si>
  <si>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</si>
  <si>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</si>
  <si>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</si>
  <si>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</si>
  <si>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</si>
  <si>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</si>
  <si>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</si>
  <si>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</si>
  <si>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</si>
  <si>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</si>
  <si>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</si>
  <si>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</si>
  <si>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</si>
  <si>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</si>
  <si>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</si>
  <si>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</si>
  <si>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</si>
  <si>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</si>
  <si>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</si>
  <si>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</si>
  <si>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</si>
  <si>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</si>
  <si>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</si>
  <si>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</si>
  <si>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</si>
  <si>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</si>
  <si>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</si>
  <si>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</si>
  <si>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</si>
  <si>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</si>
  <si>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</si>
  <si>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</si>
  <si>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</si>
  <si>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</si>
  <si>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</si>
  <si>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</si>
  <si>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</si>
  <si>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</si>
  <si>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</si>
  <si>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</si>
  <si>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</si>
  <si>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</si>
  <si>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</si>
  <si>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</si>
  <si>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</si>
  <si>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</si>
  <si>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</si>
  <si>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</si>
  <si>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</si>
  <si>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</si>
  <si>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</si>
  <si>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</si>
  <si>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</si>
  <si>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</si>
  <si>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</si>
  <si>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</si>
  <si>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</si>
  <si>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</si>
  <si>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</si>
  <si>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</si>
  <si>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</si>
  <si>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</si>
  <si>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</si>
  <si>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</si>
  <si>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</si>
  <si>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</si>
  <si>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</si>
  <si>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</si>
  <si>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</si>
  <si>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</si>
  <si>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</si>
  <si>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</si>
  <si>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</si>
  <si>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</si>
  <si>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</si>
  <si>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</si>
  <si>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</si>
  <si>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</si>
  <si>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</si>
  <si>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</si>
  <si>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</si>
  <si>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</si>
  <si>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</si>
  <si>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</si>
  <si>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</si>
  <si>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</si>
  <si>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</si>
  <si>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</si>
  <si>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</si>
  <si>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</si>
  <si>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</si>
  <si>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</si>
  <si>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</si>
  <si>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</si>
  <si>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</si>
  <si>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</si>
  <si>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</si>
  <si>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</si>
  <si>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</si>
  <si>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</si>
  <si>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</si>
  <si>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</si>
  <si>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</si>
  <si>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</si>
  <si>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</si>
  <si>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</si>
  <si>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</si>
  <si>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</si>
  <si>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</si>
  <si>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</si>
  <si>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</si>
  <si>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</si>
  <si>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</si>
  <si>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</si>
  <si>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</si>
  <si>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</si>
  <si>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</si>
  <si>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</si>
  <si>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</si>
  <si>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</si>
  <si>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</si>
  <si>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</si>
  <si>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</si>
  <si>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</si>
  <si>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</si>
  <si>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</si>
  <si>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</si>
  <si>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</si>
  <si>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</si>
  <si>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</si>
  <si>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</si>
  <si>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</si>
  <si>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</si>
  <si>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</si>
  <si>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</si>
  <si>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</si>
  <si>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</si>
  <si>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</si>
  <si>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</si>
  <si>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</si>
  <si>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</si>
  <si>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</si>
  <si>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</si>
  <si>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</si>
  <si>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</si>
  <si>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</si>
  <si>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</si>
  <si>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</si>
  <si>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</si>
  <si>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</si>
  <si>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</si>
  <si>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</si>
  <si>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</si>
  <si>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</si>
  <si>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</si>
  <si>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</si>
  <si>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</si>
  <si>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</si>
  <si>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</si>
  <si>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</si>
  <si>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</si>
  <si>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</si>
  <si>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</si>
  <si>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</si>
  <si>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</si>
  <si>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</si>
  <si>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</si>
  <si>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</si>
  <si>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</si>
  <si>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</si>
  <si>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</si>
  <si>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</si>
  <si>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</si>
  <si>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</si>
  <si>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</si>
  <si>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</si>
  <si>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</si>
  <si>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</si>
  <si>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</si>
  <si>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</si>
  <si>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</si>
  <si>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</si>
  <si>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</si>
  <si>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</si>
  <si>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</si>
  <si>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</si>
  <si>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</si>
  <si>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</si>
  <si>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</si>
  <si>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</si>
  <si>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</si>
  <si>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</si>
  <si>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</si>
  <si>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</si>
  <si>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</si>
  <si>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</si>
  <si>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</si>
  <si>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</si>
  <si>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</si>
  <si>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</si>
  <si>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</si>
  <si>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</si>
  <si>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</si>
  <si>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</si>
  <si>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</si>
  <si>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</si>
  <si>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</si>
  <si>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</si>
  <si>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</si>
  <si>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</si>
  <si>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</si>
  <si>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</si>
  <si>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</si>
  <si>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</si>
  <si>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</si>
  <si>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</si>
  <si>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</si>
  <si>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</si>
  <si>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</si>
  <si>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</si>
  <si>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</si>
  <si>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</si>
  <si>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</si>
  <si>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</si>
  <si>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</si>
  <si>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</si>
  <si>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</si>
  <si>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</si>
  <si>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</si>
  <si>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</si>
  <si>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</si>
  <si>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</si>
  <si>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</si>
  <si>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</si>
  <si>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</si>
  <si>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</si>
  <si>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</si>
  <si>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</si>
  <si>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</si>
  <si>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</si>
  <si>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</si>
  <si>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</si>
  <si>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</si>
  <si>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</si>
  <si>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</si>
  <si>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</si>
  <si>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</si>
  <si>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</si>
  <si>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</si>
  <si>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</si>
  <si>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</si>
  <si>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</si>
  <si>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</si>
  <si>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</si>
  <si>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</si>
  <si>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</si>
  <si>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</si>
  <si>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</si>
  <si>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</si>
  <si>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</si>
  <si>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</si>
  <si>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</si>
  <si>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</si>
  <si>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</si>
  <si>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</si>
  <si>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</si>
  <si>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</si>
  <si>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</si>
  <si>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</si>
  <si>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</si>
  <si>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</si>
  <si>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</si>
  <si>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</si>
  <si>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</si>
  <si>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</si>
  <si>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</si>
  <si>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</si>
  <si>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</si>
  <si>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</si>
  <si>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</si>
  <si>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</si>
  <si>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</si>
  <si>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</si>
  <si>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</si>
  <si>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</si>
  <si>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</si>
  <si>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</si>
  <si>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</si>
  <si>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</si>
  <si>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</si>
  <si>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</si>
  <si>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</si>
  <si>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</si>
  <si>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</si>
  <si>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</si>
  <si>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</si>
  <si>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</si>
  <si>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</si>
  <si>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</si>
  <si>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</si>
  <si>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</si>
  <si>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</si>
  <si>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</si>
  <si>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</si>
  <si>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</si>
  <si>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</si>
  <si>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</si>
  <si>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</si>
  <si>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</si>
  <si>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</si>
  <si>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</si>
  <si>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</si>
  <si>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</si>
  <si>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</si>
  <si>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</si>
  <si>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</si>
  <si>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</si>
  <si>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</si>
  <si>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</si>
  <si>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</si>
  <si>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</si>
  <si>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</si>
  <si>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</si>
  <si>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</si>
  <si>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</si>
  <si>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</si>
  <si>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</si>
  <si>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</si>
  <si>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</si>
  <si>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</si>
  <si>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</si>
  <si>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</si>
  <si>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</si>
  <si>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</si>
  <si>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</si>
  <si>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</si>
  <si>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</si>
  <si>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</si>
  <si>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</si>
  <si>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</si>
  <si>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</si>
  <si>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</si>
  <si>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</si>
  <si>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</si>
  <si>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</si>
  <si>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</si>
  <si>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</si>
  <si>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</si>
  <si>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</si>
  <si>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</si>
  <si>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</si>
  <si>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</si>
  <si>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</si>
  <si>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</si>
  <si>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</si>
  <si>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</si>
  <si>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</si>
  <si>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</si>
  <si>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</si>
  <si>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</si>
  <si>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</si>
  <si>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</si>
  <si>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</si>
  <si>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</si>
  <si>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</si>
  <si>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</si>
  <si>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</si>
  <si>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</si>
  <si>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</si>
  <si>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</si>
  <si>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</si>
  <si>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</si>
  <si>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</si>
  <si>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</si>
  <si>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</si>
  <si>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</si>
  <si>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</si>
  <si>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</si>
  <si>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</si>
  <si>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</si>
  <si>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</si>
  <si>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</si>
  <si>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</si>
  <si>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</si>
  <si>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</si>
  <si>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</si>
  <si>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</si>
  <si>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</si>
  <si>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</si>
  <si>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</si>
  <si>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</si>
  <si>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</si>
  <si>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</si>
  <si>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</si>
  <si>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</si>
  <si>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</si>
  <si>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</si>
  <si>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</si>
  <si>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</si>
  <si>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</si>
  <si>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</si>
  <si>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</si>
  <si>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</si>
  <si>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</si>
  <si>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</si>
  <si>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</si>
  <si>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</si>
  <si>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</si>
  <si>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</si>
  <si>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</si>
  <si>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</si>
  <si>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</si>
  <si>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</si>
  <si>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</si>
  <si>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</si>
  <si>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</si>
  <si>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</si>
  <si>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</si>
  <si>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</si>
  <si>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</si>
  <si>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</si>
  <si>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</si>
  <si>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</si>
  <si>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</si>
  <si>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</si>
  <si>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</si>
  <si>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</si>
  <si>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</si>
  <si>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</si>
  <si>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</si>
  <si>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</si>
  <si>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</si>
  <si>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</si>
  <si>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</si>
  <si>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</si>
  <si>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</si>
  <si>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</si>
  <si>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</si>
  <si>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</si>
  <si>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</si>
  <si>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</si>
  <si>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</si>
  <si>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</si>
  <si>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</si>
  <si>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</si>
  <si>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</si>
  <si>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</si>
  <si>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</si>
  <si>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</si>
  <si>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</si>
  <si>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</si>
  <si>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</si>
  <si>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</si>
  <si>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</si>
  <si>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</si>
  <si>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</si>
  <si>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</si>
  <si>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</si>
  <si>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</si>
  <si>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</si>
  <si>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</si>
  <si>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</si>
  <si>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</si>
  <si>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</si>
  <si>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</si>
  <si>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</si>
  <si>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</si>
  <si>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</si>
  <si>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</si>
  <si>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</si>
  <si>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</si>
  <si>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</si>
  <si>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</si>
  <si>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</si>
  <si>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</si>
  <si>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</si>
  <si>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</si>
  <si>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</si>
  <si>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</si>
  <si>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</si>
  <si>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</si>
  <si>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</si>
  <si>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</si>
  <si>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</si>
  <si>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</si>
  <si>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</si>
  <si>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</si>
  <si>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</si>
  <si>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</si>
  <si>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</si>
  <si>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</si>
  <si>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</si>
  <si>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</si>
  <si>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</si>
  <si>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</si>
  <si>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</si>
  <si>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</si>
  <si>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</si>
  <si>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</si>
  <si>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</si>
  <si>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</si>
  <si>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</si>
  <si>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</si>
  <si>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</si>
  <si>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</si>
  <si>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</si>
  <si>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</si>
  <si>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</si>
  <si>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</si>
  <si>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</si>
  <si>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</si>
  <si>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</si>
  <si>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</si>
  <si>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</si>
  <si>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</si>
  <si>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</si>
  <si>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</si>
  <si>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</si>
  <si>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</si>
  <si>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</si>
  <si>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</si>
  <si>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</si>
  <si>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</si>
  <si>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</si>
  <si>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</si>
  <si>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</si>
  <si>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</si>
  <si>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</si>
  <si>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</si>
  <si>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</si>
  <si>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</si>
  <si>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</si>
  <si>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</si>
  <si>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</si>
  <si>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</si>
  <si>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</si>
  <si>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</si>
  <si>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</si>
  <si>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</si>
  <si>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</si>
  <si>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</si>
  <si>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</si>
  <si>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</si>
  <si>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</si>
  <si>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</si>
  <si>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</si>
  <si>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</si>
  <si>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</si>
  <si>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</si>
  <si>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</si>
  <si>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</si>
  <si>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</si>
  <si>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</si>
  <si>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</si>
  <si>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</si>
  <si>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</si>
  <si>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</si>
  <si>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</si>
  <si>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</si>
  <si>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</si>
  <si>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</si>
  <si>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</si>
  <si>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</si>
  <si>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</si>
  <si>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</si>
  <si>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</si>
  <si>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</si>
  <si>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</si>
  <si>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</si>
  <si>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</si>
  <si>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</si>
  <si>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</si>
  <si>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</si>
  <si>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</si>
  <si>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</si>
  <si>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</si>
  <si>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</si>
  <si>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</si>
  <si>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</si>
  <si>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</si>
  <si>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</si>
  <si>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</si>
  <si>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</si>
  <si>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</si>
  <si>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</si>
  <si>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</si>
  <si>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</si>
  <si>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</si>
  <si>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</si>
  <si>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</si>
  <si>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</si>
  <si>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</si>
  <si>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</si>
  <si>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</si>
  <si>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</si>
  <si>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</si>
  <si>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</si>
  <si>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</si>
  <si>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</si>
  <si>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</si>
  <si>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</si>
  <si>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</si>
  <si>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</si>
  <si>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</si>
  <si>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</si>
  <si>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</si>
  <si>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</si>
  <si>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</si>
  <si>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</si>
  <si>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</si>
  <si>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</si>
  <si>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</si>
  <si>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</si>
  <si>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</si>
  <si>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</si>
  <si>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</si>
  <si>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</si>
  <si>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</si>
  <si>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</si>
  <si>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</si>
  <si>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</si>
  <si>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</si>
  <si>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</si>
  <si>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</si>
  <si>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</si>
  <si>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</si>
  <si>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</si>
  <si>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</si>
  <si>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</si>
  <si>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</si>
  <si>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</si>
  <si>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</si>
  <si>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</si>
  <si>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</si>
  <si>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</si>
  <si>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</si>
  <si>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</si>
  <si>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</si>
  <si>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</si>
  <si>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</si>
  <si>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</si>
  <si>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</si>
  <si>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</si>
  <si>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</si>
  <si>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</si>
  <si>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</si>
  <si>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</si>
  <si>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</si>
  <si>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</si>
  <si>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</si>
  <si>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</si>
  <si>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</si>
  <si>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</si>
  <si>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</si>
  <si>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</si>
  <si>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</si>
  <si>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</si>
  <si>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</si>
  <si>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</si>
  <si>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</si>
  <si>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</si>
  <si>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</si>
  <si>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</si>
  <si>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</si>
  <si>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</si>
  <si>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</si>
  <si>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</si>
  <si>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</si>
  <si>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</si>
  <si>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</si>
  <si>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</si>
  <si>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</si>
  <si>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</si>
  <si>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</si>
  <si>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</si>
  <si>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</si>
  <si>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</si>
  <si>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</si>
  <si>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</si>
  <si>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</si>
  <si>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</si>
  <si>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</si>
  <si>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</si>
  <si>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</si>
  <si>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</si>
  <si>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</si>
  <si>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</si>
  <si>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</si>
  <si>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</si>
  <si>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</si>
  <si>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</si>
  <si>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</si>
  <si>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</si>
  <si>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</si>
  <si>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</si>
  <si>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</si>
  <si>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</si>
  <si>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</si>
  <si>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</si>
  <si>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</si>
  <si>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</si>
  <si>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</si>
  <si>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</si>
  <si>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</si>
  <si>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</si>
  <si>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</si>
  <si>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</si>
  <si>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</si>
  <si>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</si>
  <si>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</si>
  <si>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</si>
  <si>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</si>
  <si>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</si>
  <si>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</si>
  <si>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</si>
  <si>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</si>
  <si>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</si>
  <si>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</si>
  <si>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</si>
  <si>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</si>
  <si>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</si>
  <si>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</si>
  <si>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</si>
  <si>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</si>
  <si>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</si>
  <si>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</si>
  <si>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</si>
  <si>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</si>
  <si>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</si>
  <si>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</si>
  <si>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</si>
  <si>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</si>
  <si>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</si>
  <si>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</si>
  <si>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</si>
  <si>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</si>
  <si>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</si>
  <si>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</si>
  <si>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</si>
  <si>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</si>
  <si>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</si>
  <si>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</si>
  <si>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</si>
  <si>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</si>
  <si>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</si>
  <si>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</si>
  <si>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</si>
  <si>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</si>
  <si>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</si>
  <si>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</si>
  <si>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</si>
  <si>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</si>
  <si>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</si>
  <si>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</si>
  <si>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</si>
  <si>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</si>
  <si>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</si>
  <si>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</si>
  <si>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</si>
  <si>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</si>
  <si>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</si>
  <si>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</si>
  <si>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</si>
  <si>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</si>
  <si>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</si>
  <si>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</si>
  <si>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</si>
  <si>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</si>
  <si>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</si>
  <si>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</si>
  <si>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</si>
  <si>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</si>
  <si>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</si>
  <si>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</si>
  <si>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</si>
  <si>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</si>
  <si>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</si>
  <si>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</si>
  <si>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</si>
  <si>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</si>
  <si>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</si>
  <si>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</si>
  <si>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</si>
  <si>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</si>
  <si>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</si>
  <si>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</si>
  <si>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</si>
  <si>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</si>
  <si>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</si>
  <si>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</si>
  <si>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</si>
  <si>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</si>
  <si>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</si>
  <si>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</si>
  <si>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</si>
  <si>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</si>
  <si>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</si>
  <si>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</si>
  <si>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</si>
  <si>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</si>
  <si>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</si>
  <si>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</si>
  <si>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</si>
  <si>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</si>
  <si>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</si>
  <si>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</si>
  <si>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</si>
  <si>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</si>
  <si>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</si>
  <si>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</si>
  <si>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</si>
  <si>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</si>
  <si>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</si>
  <si>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</si>
  <si>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</si>
  <si>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</si>
  <si>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</si>
  <si>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</si>
  <si>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</si>
  <si>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</si>
  <si>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</si>
  <si>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</si>
  <si>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</si>
  <si>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</si>
  <si>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</si>
  <si>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</si>
  <si>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</si>
  <si>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</si>
  <si>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</si>
  <si>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</si>
  <si>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</si>
  <si>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</si>
  <si>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</si>
  <si>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</si>
  <si>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</si>
  <si>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</si>
  <si>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</si>
  <si>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</si>
  <si>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</si>
  <si>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</si>
  <si>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</si>
  <si>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</si>
  <si>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</si>
  <si>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</si>
  <si>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</si>
  <si>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</si>
  <si>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</si>
  <si>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</si>
  <si>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</si>
  <si>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</si>
  <si>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</si>
  <si>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</si>
  <si>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</si>
  <si>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</si>
  <si>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</si>
  <si>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</si>
  <si>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</si>
  <si>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</si>
  <si>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</si>
  <si>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</si>
  <si>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</si>
  <si>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</si>
  <si>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</si>
  <si>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</si>
  <si>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</si>
  <si>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</si>
  <si>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</si>
  <si>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</si>
  <si>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</si>
  <si>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</si>
  <si>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</si>
  <si>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</si>
  <si>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</si>
  <si>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</si>
  <si>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</si>
  <si>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</si>
  <si>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</si>
  <si>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</si>
  <si>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</si>
  <si>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</si>
  <si>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</si>
  <si>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</si>
  <si>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</si>
  <si>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</si>
  <si>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</si>
  <si>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</si>
  <si>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</si>
  <si>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</si>
  <si>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</si>
  <si>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</si>
  <si>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</si>
  <si>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</si>
  <si>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</si>
  <si>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</si>
  <si>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</si>
  <si>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</si>
  <si>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</si>
  <si>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</si>
  <si>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</si>
  <si>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</si>
  <si>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</si>
  <si>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</si>
  <si>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</si>
  <si>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</si>
  <si>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</si>
  <si>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</si>
  <si>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</si>
  <si>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</si>
  <si>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</si>
  <si>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</si>
  <si>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</si>
  <si>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</si>
  <si>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</si>
  <si>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</si>
  <si>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</si>
  <si>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</si>
  <si>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</si>
  <si>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</si>
  <si>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</si>
  <si>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</si>
  <si>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</si>
  <si>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</si>
  <si>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</si>
  <si>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</si>
  <si>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</si>
  <si>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</si>
  <si>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</si>
  <si>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</si>
  <si>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</si>
  <si>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</si>
  <si>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</si>
  <si>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</si>
  <si>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</si>
  <si>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</si>
  <si>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</si>
  <si>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</si>
  <si>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</si>
  <si>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</si>
  <si>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</si>
  <si>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</si>
  <si>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</si>
  <si>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</si>
  <si>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</si>
  <si>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</si>
  <si>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</si>
  <si>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</si>
  <si>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</si>
  <si>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</si>
  <si>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</si>
  <si>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</si>
  <si>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</si>
  <si>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</si>
  <si>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</si>
  <si>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</si>
  <si>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</si>
  <si>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</si>
  <si>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</si>
  <si>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</si>
  <si>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</si>
  <si>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</si>
  <si>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</si>
  <si>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</si>
  <si>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</si>
  <si>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</si>
  <si>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</si>
  <si>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</si>
  <si>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</si>
  <si>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</si>
  <si>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</si>
  <si>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</si>
  <si>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</si>
  <si>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</si>
  <si>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</si>
  <si>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</si>
  <si>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</si>
  <si>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</si>
  <si>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</si>
  <si>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</si>
  <si>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</si>
  <si>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</si>
  <si>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</si>
  <si>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</si>
  <si>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</si>
  <si>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</si>
  <si>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</si>
  <si>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</si>
  <si>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</si>
  <si>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</si>
  <si>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</si>
  <si>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</si>
  <si>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</si>
  <si>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</si>
  <si>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</si>
  <si>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</si>
  <si>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</si>
  <si>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</si>
  <si>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</si>
  <si>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</si>
  <si>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</si>
  <si>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</si>
  <si>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</si>
  <si>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</si>
  <si>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</si>
  <si>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</si>
  <si>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</si>
  <si>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</si>
  <si>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</si>
  <si>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</si>
  <si>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</si>
  <si>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</si>
  <si>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</si>
  <si>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</si>
  <si>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</si>
  <si>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</si>
  <si>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</si>
  <si>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</si>
  <si>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</si>
  <si>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</si>
  <si>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</si>
  <si>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</si>
  <si>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</si>
  <si>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</si>
  <si>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</si>
  <si>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</si>
  <si>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</si>
  <si>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</si>
  <si>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</si>
  <si>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</si>
  <si>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</si>
  <si>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</si>
  <si>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</si>
  <si>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</si>
  <si>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</si>
  <si>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</si>
  <si>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</si>
  <si>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</si>
  <si>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</si>
  <si>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</si>
  <si>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</si>
  <si>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</si>
  <si>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</si>
  <si>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</si>
  <si>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</si>
  <si>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</si>
  <si>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</si>
  <si>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</si>
  <si>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</si>
  <si>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</si>
  <si>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</si>
  <si>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</si>
  <si>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</si>
  <si>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</si>
  <si>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</si>
  <si>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</si>
  <si>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</si>
  <si>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</si>
  <si>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</si>
  <si>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</si>
  <si>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</si>
  <si>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</si>
  <si>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</si>
  <si>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</si>
  <si>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</si>
  <si>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</si>
  <si>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</si>
  <si>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</si>
  <si>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</si>
  <si>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</si>
  <si>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</si>
  <si>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</si>
  <si>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</si>
  <si>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</si>
  <si>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</si>
  <si>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</si>
  <si>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</si>
  <si>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</si>
  <si>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</si>
  <si>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</si>
  <si>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</si>
  <si>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</si>
  <si>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</si>
  <si>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</si>
  <si>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</si>
  <si>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</si>
  <si>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</si>
  <si>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</si>
  <si>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</si>
  <si>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</si>
  <si>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</si>
  <si>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</si>
  <si>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</si>
  <si>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</si>
  <si>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</si>
  <si>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</si>
  <si>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</si>
  <si>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</si>
  <si>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</si>
  <si>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</si>
  <si>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</si>
  <si>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</si>
  <si>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</si>
  <si>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</si>
  <si>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</si>
  <si>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</si>
  <si>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</si>
  <si>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</si>
  <si>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</si>
  <si>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</si>
  <si>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</si>
  <si>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</si>
  <si>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</si>
  <si>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</si>
  <si>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</si>
  <si>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</si>
  <si>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</si>
  <si>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</si>
  <si>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</si>
  <si>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</si>
  <si>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</si>
  <si>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</si>
  <si>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</si>
  <si>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</si>
  <si>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</si>
  <si>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</si>
  <si>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</si>
  <si>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</si>
  <si>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</si>
  <si>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</si>
  <si>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</si>
  <si>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</si>
  <si>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</si>
  <si>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</si>
  <si>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</si>
  <si>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</si>
  <si>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</si>
  <si>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</si>
  <si>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</si>
  <si>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</si>
  <si>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</si>
  <si>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</si>
  <si>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</si>
  <si>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</si>
  <si>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</si>
  <si>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</si>
  <si>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</si>
  <si>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</si>
  <si>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</si>
  <si>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</si>
  <si>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</si>
  <si>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</si>
  <si>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</si>
  <si>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</si>
  <si>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</si>
  <si>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</si>
  <si>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</si>
  <si>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</si>
  <si>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</si>
  <si>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</si>
  <si>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</si>
  <si>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</si>
  <si>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</si>
  <si>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</si>
  <si>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</si>
  <si>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</si>
  <si>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</si>
  <si>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</si>
  <si>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</si>
  <si>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</si>
  <si>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</si>
  <si>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</si>
  <si>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</si>
  <si>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</si>
  <si>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</si>
  <si>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</si>
  <si>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</si>
  <si>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</si>
  <si>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</si>
  <si>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</si>
  <si>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</si>
  <si>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</si>
  <si>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</si>
  <si>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</si>
  <si>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</si>
  <si>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</si>
  <si>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</si>
  <si>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</si>
  <si>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</si>
  <si>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</si>
  <si>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</si>
  <si>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</si>
  <si>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</si>
  <si>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</si>
  <si>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</si>
  <si>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</si>
  <si>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</si>
  <si>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</si>
  <si>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</si>
  <si>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</si>
  <si>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</si>
  <si>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</si>
  <si>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</si>
  <si>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</si>
  <si>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</si>
  <si>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</si>
  <si>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</si>
  <si>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</si>
  <si>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</si>
  <si>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</si>
  <si>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</si>
  <si>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</si>
  <si>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</si>
  <si>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</si>
  <si>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</si>
  <si>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</si>
  <si>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</si>
  <si>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</si>
  <si>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</si>
  <si>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</si>
  <si>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</si>
  <si>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</si>
  <si>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</si>
  <si>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</si>
  <si>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</si>
  <si>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</si>
  <si>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</si>
  <si>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</si>
  <si>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</si>
  <si>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</si>
  <si>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</si>
  <si>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</si>
  <si>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</si>
  <si>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</si>
  <si>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</si>
  <si>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</si>
  <si>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</si>
  <si>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</si>
  <si>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</si>
  <si>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</si>
  <si>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</si>
  <si>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</si>
  <si>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</si>
  <si>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</si>
  <si>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</si>
  <si>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</si>
  <si>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</si>
  <si>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</si>
  <si>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</si>
  <si>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</si>
  <si>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</si>
  <si>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</si>
  <si>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</si>
  <si>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</si>
  <si>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</si>
  <si>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</si>
  <si>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</si>
  <si>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</si>
  <si>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</si>
  <si>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</si>
  <si>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</si>
  <si>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</si>
  <si>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</si>
  <si>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</si>
  <si>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</si>
  <si>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</si>
  <si>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</si>
  <si>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</si>
  <si>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</si>
  <si>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</si>
  <si>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</si>
  <si>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</si>
  <si>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</si>
  <si>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</si>
  <si>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</si>
  <si>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</si>
  <si>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</si>
  <si>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</si>
  <si>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</si>
  <si>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</si>
  <si>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</si>
  <si>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</si>
  <si>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</si>
  <si>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</si>
  <si>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</si>
  <si>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</si>
  <si>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</si>
  <si>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</si>
  <si>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</si>
  <si>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</si>
  <si>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</si>
  <si>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</si>
  <si>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</si>
  <si>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</si>
  <si>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</si>
  <si>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</si>
  <si>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</si>
  <si>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</si>
  <si>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</si>
  <si>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</si>
  <si>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</si>
  <si>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</si>
  <si>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</si>
  <si>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</si>
  <si>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</si>
  <si>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</si>
  <si>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</si>
  <si>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</si>
  <si>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</si>
  <si>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</si>
  <si>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</si>
  <si>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</si>
  <si>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</si>
  <si>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</si>
  <si>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</si>
  <si>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</si>
  <si>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</si>
  <si>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</si>
  <si>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</si>
  <si>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</si>
  <si>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</si>
  <si>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</si>
  <si>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</si>
  <si>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</si>
  <si>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</si>
  <si>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</si>
  <si>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</si>
  <si>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</si>
  <si>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</si>
  <si>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</si>
  <si>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</si>
  <si>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</si>
  <si>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</si>
  <si>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</si>
  <si>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</si>
  <si>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</si>
  <si>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</si>
  <si>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</si>
  <si>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</si>
  <si>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</si>
  <si>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</si>
  <si>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</si>
  <si>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</si>
  <si>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</si>
  <si>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</si>
  <si>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</si>
  <si>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</si>
  <si>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</si>
  <si>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</si>
  <si>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</si>
  <si>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</si>
  <si>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</si>
  <si>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</si>
  <si>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</si>
  <si>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</si>
  <si>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</si>
  <si>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</si>
  <si>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</si>
  <si>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</si>
  <si>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</si>
  <si>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</si>
  <si>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</si>
  <si>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</si>
  <si>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</si>
  <si>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</si>
  <si>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</si>
  <si>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</si>
  <si>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</si>
  <si>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</si>
  <si>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</si>
  <si>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</si>
  <si>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</si>
  <si>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</si>
  <si>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</si>
  <si>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</si>
  <si>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</si>
  <si>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</si>
  <si>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</si>
  <si>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</si>
  <si>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</si>
  <si>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</si>
  <si>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</si>
  <si>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</si>
  <si>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</si>
  <si>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</si>
  <si>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</si>
  <si>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</si>
  <si>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</si>
  <si>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</si>
  <si>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</si>
  <si>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</si>
  <si>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</si>
  <si>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</si>
  <si>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</si>
  <si>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</si>
  <si>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</si>
  <si>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</si>
  <si>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</si>
  <si>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</si>
  <si>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</si>
  <si>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</si>
  <si>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</si>
  <si>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</si>
  <si>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</si>
  <si>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</si>
  <si>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</si>
  <si>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</si>
  <si>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</si>
  <si>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</si>
  <si>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</si>
  <si>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</si>
  <si>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</si>
  <si>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</si>
  <si>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</si>
  <si>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</si>
  <si>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</si>
  <si>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</si>
  <si>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</si>
  <si>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</si>
  <si>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</si>
  <si>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</si>
  <si>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</si>
  <si>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</si>
  <si>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</si>
  <si>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</si>
  <si>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</si>
  <si>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</si>
  <si>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</si>
  <si>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</si>
  <si>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</si>
  <si>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</si>
  <si>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</si>
  <si>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</si>
  <si>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</si>
  <si>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</si>
  <si>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</si>
  <si>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</si>
  <si>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</si>
  <si>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</si>
  <si>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</si>
  <si>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</si>
  <si>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</si>
  <si>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</si>
  <si>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</si>
  <si>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</si>
  <si>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</si>
  <si>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</si>
  <si>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</si>
  <si>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</si>
  <si>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</si>
  <si>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</si>
  <si>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</si>
  <si>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</si>
  <si>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</si>
  <si>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</si>
  <si>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</si>
  <si>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</si>
  <si>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</si>
  <si>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</si>
  <si>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</si>
  <si>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</si>
  <si>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</si>
  <si>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</si>
  <si>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</si>
  <si>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</si>
  <si>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</si>
  <si>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</si>
  <si>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</si>
  <si>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</si>
  <si>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</si>
  <si>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</si>
  <si>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</si>
  <si>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</si>
  <si>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</si>
  <si>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</si>
  <si>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</si>
  <si>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</si>
  <si>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</si>
  <si>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</si>
  <si>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</si>
  <si>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</si>
  <si>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</si>
  <si>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</si>
  <si>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</si>
  <si>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</si>
  <si>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</si>
  <si>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</si>
  <si>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</si>
  <si>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</si>
  <si>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</si>
  <si>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</si>
  <si>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</si>
  <si>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</si>
  <si>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</si>
  <si>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</si>
  <si>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</si>
  <si>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</si>
  <si>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</si>
  <si>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</si>
  <si>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</si>
  <si>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</si>
  <si>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</si>
  <si>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</si>
  <si>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</si>
  <si>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</si>
  <si>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</si>
  <si>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</si>
  <si>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</si>
  <si>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</si>
  <si>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</si>
  <si>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</si>
  <si>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</si>
  <si>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</si>
  <si>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</si>
  <si>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</si>
  <si>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</si>
  <si>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</si>
  <si>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</si>
  <si>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</si>
  <si>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</si>
  <si>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</si>
  <si>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</si>
  <si>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</si>
  <si>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</si>
  <si>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</si>
  <si>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</si>
  <si>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</si>
  <si>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</si>
  <si>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</si>
  <si>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</si>
  <si>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</si>
  <si>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</si>
  <si>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</si>
  <si>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</si>
  <si>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</si>
  <si>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</si>
  <si>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</si>
  <si>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</si>
  <si>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</si>
  <si>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</si>
  <si>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</si>
  <si>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</si>
  <si>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</si>
  <si>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</si>
  <si>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</si>
  <si>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</si>
  <si>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</si>
  <si>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</si>
  <si>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</si>
  <si>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</si>
  <si>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</si>
  <si>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</si>
  <si>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</si>
  <si>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</si>
  <si>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</si>
  <si>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</si>
  <si>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</si>
  <si>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</si>
  <si>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</si>
  <si>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</si>
  <si>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</si>
  <si>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</si>
  <si>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</si>
  <si>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</si>
  <si>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</si>
  <si>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</si>
  <si>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</si>
  <si>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</si>
  <si>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</si>
  <si>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</si>
  <si>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</si>
  <si>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</si>
  <si>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</si>
  <si>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</si>
  <si>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</si>
  <si>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</si>
  <si>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</si>
  <si>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</si>
  <si>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</si>
  <si>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</si>
  <si>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</si>
  <si>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</si>
  <si>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</si>
  <si>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</si>
  <si>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</si>
  <si>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</si>
  <si>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</si>
  <si>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</si>
  <si>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</si>
  <si>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</si>
  <si>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</si>
  <si>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</si>
  <si>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</si>
  <si>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</si>
  <si>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</si>
  <si>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</si>
  <si>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</si>
  <si>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</si>
  <si>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</si>
  <si>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</si>
  <si>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</si>
  <si>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</si>
  <si>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</si>
  <si>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</si>
  <si>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</si>
  <si>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</si>
  <si>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</si>
  <si>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</si>
  <si>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</si>
  <si>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</si>
  <si>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</si>
  <si>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</si>
  <si>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</si>
  <si>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</si>
  <si>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</si>
  <si>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</si>
  <si>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</si>
  <si>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</si>
  <si>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</si>
  <si>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</si>
  <si>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</si>
  <si>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</si>
  <si>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</si>
  <si>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</si>
  <si>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</si>
  <si>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</si>
  <si>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</si>
  <si>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</si>
  <si>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</si>
  <si>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</si>
  <si>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</si>
  <si>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</si>
  <si>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</si>
  <si>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</si>
  <si>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</si>
  <si>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</si>
  <si>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</si>
  <si>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</si>
  <si>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</si>
  <si>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</si>
  <si>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</si>
  <si>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</si>
  <si>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</si>
  <si>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</si>
  <si>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</si>
  <si>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</si>
  <si>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</si>
  <si>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</si>
  <si>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</si>
  <si>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</si>
  <si>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</si>
  <si>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</si>
  <si>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</si>
  <si>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</si>
  <si>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</si>
  <si>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</si>
  <si>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</si>
  <si>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</si>
  <si>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</si>
  <si>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</si>
  <si>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</si>
  <si>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</si>
  <si>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</si>
  <si>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</si>
  <si>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</si>
  <si>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</si>
  <si>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</si>
  <si>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</si>
  <si>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</si>
  <si>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</si>
  <si>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</si>
  <si>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</si>
  <si>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</si>
  <si>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</si>
  <si>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</si>
  <si>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</si>
  <si>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</si>
  <si>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</si>
  <si>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</si>
  <si>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</si>
  <si>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</si>
  <si>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</si>
  <si>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</si>
  <si>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</si>
  <si>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</si>
  <si>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</si>
  <si>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</si>
  <si>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</si>
  <si>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</si>
  <si>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</si>
  <si>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</si>
  <si>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</si>
  <si>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</si>
  <si>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</si>
  <si>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</si>
  <si>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</si>
  <si>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</si>
  <si>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</si>
  <si>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</si>
  <si>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</si>
  <si>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</si>
  <si>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</si>
  <si>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</si>
  <si>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</si>
  <si>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</si>
  <si>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</si>
  <si>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</si>
  <si>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</si>
  <si>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</si>
  <si>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</si>
  <si>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</si>
  <si>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</si>
  <si>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</si>
  <si>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</si>
  <si>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</si>
  <si>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</si>
  <si>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</si>
  <si>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</si>
  <si>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</si>
  <si>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</si>
  <si>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</si>
  <si>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</si>
  <si>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</si>
  <si>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</si>
  <si>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</si>
  <si>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</si>
  <si>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</si>
  <si>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</si>
  <si>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</si>
  <si>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</si>
  <si>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</si>
  <si>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</si>
  <si>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</si>
  <si>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</si>
  <si>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</si>
  <si>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</si>
  <si>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</si>
  <si>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</si>
  <si>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</si>
  <si>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</si>
  <si>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</si>
  <si>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</si>
  <si>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</si>
  <si>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</si>
  <si>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</si>
  <si>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</si>
  <si>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</si>
  <si>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</si>
  <si>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</si>
  <si>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</si>
  <si>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</si>
  <si>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</si>
  <si>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</si>
  <si>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</si>
  <si>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</si>
  <si>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</si>
  <si>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</si>
  <si>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</si>
  <si>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</si>
  <si>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</si>
  <si>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</si>
  <si>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</si>
  <si>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</si>
  <si>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</si>
  <si>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</si>
  <si>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</si>
  <si>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</si>
  <si>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</si>
  <si>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</si>
  <si>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</si>
  <si>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</si>
  <si>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</si>
  <si>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</si>
  <si>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</si>
  <si>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</si>
  <si>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</si>
  <si>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</si>
  <si>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</si>
  <si>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</si>
  <si>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</si>
  <si>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</si>
  <si>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</si>
  <si>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</si>
  <si>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</si>
  <si>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</si>
  <si>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</si>
  <si>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</si>
  <si>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</si>
  <si>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</si>
  <si>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</si>
  <si>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</si>
  <si>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</si>
  <si>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</si>
  <si>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</si>
  <si>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</si>
  <si>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</si>
  <si>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</si>
  <si>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</si>
  <si>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</si>
  <si>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</si>
  <si>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</si>
  <si>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</si>
  <si>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</si>
  <si>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</si>
  <si>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</si>
  <si>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</si>
  <si>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</si>
  <si>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</si>
  <si>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</si>
  <si>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</si>
  <si>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</si>
  <si>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</si>
  <si>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</si>
  <si>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</si>
  <si>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</si>
  <si>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</si>
  <si>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</si>
  <si>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</si>
  <si>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</si>
  <si>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</si>
  <si>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</si>
  <si>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</si>
  <si>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</si>
  <si>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</si>
  <si>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</si>
  <si>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</si>
  <si>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</si>
  <si>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</si>
  <si>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</si>
  <si>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</si>
  <si>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</si>
  <si>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</si>
  <si>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</si>
  <si>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</si>
  <si>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</si>
  <si>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</si>
  <si>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</si>
  <si>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</si>
  <si>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</si>
  <si>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</si>
  <si>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</si>
  <si>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</si>
  <si>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</si>
  <si>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</si>
  <si>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</si>
  <si>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</si>
  <si>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</si>
  <si>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</si>
  <si>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</si>
  <si>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</si>
  <si>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</si>
  <si>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</si>
  <si>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</si>
  <si>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</si>
  <si>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</si>
  <si>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</si>
  <si>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</si>
  <si>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</si>
  <si>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</si>
  <si>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</si>
  <si>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</si>
  <si>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</si>
  <si>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</si>
  <si>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</si>
  <si>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</si>
  <si>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</si>
  <si>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</si>
  <si>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</si>
  <si>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</si>
  <si>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</si>
  <si>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</si>
  <si>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</si>
  <si>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</si>
  <si>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</si>
  <si>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</si>
  <si>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</si>
  <si>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</si>
  <si>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</si>
  <si>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</si>
  <si>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</si>
  <si>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</si>
  <si>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</si>
  <si>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</si>
  <si>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</si>
  <si>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</si>
  <si>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</si>
  <si>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</si>
  <si>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</si>
  <si>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</si>
  <si>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</si>
  <si>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</si>
  <si>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</si>
  <si>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</si>
  <si>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</si>
  <si>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</si>
  <si>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</si>
  <si>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</si>
  <si>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</si>
  <si>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</si>
  <si>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</si>
  <si>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</si>
  <si>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</si>
  <si>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</si>
  <si>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</si>
  <si>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</si>
  <si>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</si>
  <si>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</si>
  <si>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</si>
  <si>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</si>
  <si>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</si>
  <si>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</si>
  <si>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</si>
  <si>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</si>
  <si>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</si>
  <si>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</si>
  <si>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</si>
  <si>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</si>
  <si>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</si>
  <si>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</si>
  <si>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</si>
  <si>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</si>
  <si>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</si>
  <si>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</si>
  <si>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</si>
  <si>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</si>
  <si>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</si>
  <si>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</si>
  <si>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</si>
  <si>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</si>
  <si>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</si>
  <si>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</si>
  <si>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</si>
  <si>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</si>
  <si>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</si>
  <si>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</si>
  <si>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</si>
  <si>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</si>
  <si>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</si>
  <si>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</si>
  <si>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</si>
  <si>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</si>
  <si>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</si>
  <si>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</si>
  <si>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</si>
  <si>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</si>
  <si>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</si>
  <si>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</si>
  <si>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</si>
  <si>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</si>
  <si>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</si>
  <si>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</si>
  <si>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</si>
  <si>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</si>
  <si>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</si>
  <si>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</si>
  <si>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</si>
  <si>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</si>
  <si>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</si>
  <si>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</si>
  <si>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</si>
  <si>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</si>
  <si>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</si>
  <si>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</si>
  <si>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</si>
  <si>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</si>
  <si>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</si>
  <si>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</si>
  <si>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</si>
  <si>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</si>
  <si>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</si>
  <si>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</si>
  <si>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</si>
  <si>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</si>
  <si>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</si>
  <si>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</si>
  <si>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</si>
  <si>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</si>
  <si>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</si>
  <si>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</si>
  <si>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</si>
  <si>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</si>
  <si>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</si>
  <si>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</si>
  <si>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</si>
  <si>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</si>
  <si>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</si>
  <si>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</si>
  <si>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</si>
  <si>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</si>
  <si>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</si>
  <si>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</si>
  <si>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</si>
  <si>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</si>
  <si>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</si>
  <si>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</si>
  <si>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</si>
  <si>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</si>
  <si>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</si>
  <si>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</si>
  <si>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</si>
  <si>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</si>
  <si>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</si>
  <si>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</si>
  <si>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</si>
  <si>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</si>
  <si>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</si>
  <si>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</si>
  <si>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</si>
  <si>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</si>
  <si>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</si>
  <si>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</si>
  <si>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</si>
  <si>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</si>
  <si>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</si>
  <si>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</si>
  <si>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</si>
  <si>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</si>
  <si>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</si>
  <si>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</si>
  <si>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</si>
  <si>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</si>
  <si>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</si>
  <si>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</si>
  <si>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</si>
  <si>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</si>
  <si>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</si>
  <si>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</si>
  <si>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</si>
  <si>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</si>
  <si>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</si>
  <si>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</si>
  <si>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</si>
  <si>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</si>
  <si>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</si>
  <si>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</si>
  <si>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</si>
  <si>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</si>
  <si>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</si>
  <si>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</si>
  <si>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</si>
  <si>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</si>
  <si>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</si>
  <si>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</si>
  <si>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</si>
  <si>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</si>
  <si>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</si>
  <si>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</si>
  <si>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</si>
  <si>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</si>
  <si>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</si>
  <si>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</si>
  <si>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</si>
  <si>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</si>
  <si>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</si>
  <si>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</si>
  <si>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</si>
  <si>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</si>
  <si>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</si>
  <si>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</si>
  <si>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</si>
  <si>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</si>
  <si>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</si>
  <si>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</si>
  <si>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</si>
  <si>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</si>
  <si>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</si>
  <si>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</si>
  <si>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</si>
  <si>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</si>
  <si>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</si>
  <si>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</si>
  <si>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</si>
  <si>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</si>
  <si>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</si>
  <si>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</si>
  <si>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</si>
  <si>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</si>
  <si>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</si>
  <si>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</si>
  <si>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</si>
  <si>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</si>
  <si>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</si>
  <si>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</si>
  <si>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</si>
  <si>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</si>
  <si>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</si>
  <si>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</si>
  <si>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</si>
  <si>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</si>
  <si>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</si>
  <si>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</si>
  <si>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</si>
  <si>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</si>
  <si>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</si>
  <si>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</si>
  <si>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</si>
  <si>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</si>
  <si>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</si>
  <si>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</si>
  <si>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</si>
  <si>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</si>
  <si>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</si>
  <si>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</si>
  <si>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</si>
  <si>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</si>
  <si>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</si>
  <si>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</si>
  <si>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</si>
  <si>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</si>
  <si>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</si>
  <si>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</si>
  <si>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</si>
  <si>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</si>
  <si>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</si>
  <si>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</si>
  <si>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</si>
  <si>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</si>
  <si>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</si>
  <si>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</si>
  <si>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</si>
  <si>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</si>
  <si>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</si>
  <si>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</si>
  <si>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</si>
  <si>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</si>
  <si>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</si>
  <si>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</si>
  <si>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</si>
  <si>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</si>
  <si>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</si>
  <si>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</si>
  <si>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</si>
  <si>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</si>
  <si>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</si>
  <si>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</si>
  <si>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</si>
  <si>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</si>
  <si>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</si>
  <si>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</si>
  <si>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</si>
  <si>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</si>
  <si>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</si>
  <si>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</si>
  <si>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</si>
  <si>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</si>
  <si>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</si>
  <si>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</si>
  <si>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</si>
  <si>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</si>
  <si>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</si>
  <si>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</si>
  <si>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</si>
  <si>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</si>
  <si>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</si>
  <si>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</si>
  <si>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</si>
  <si>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</si>
  <si>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</si>
  <si>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</si>
  <si>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</si>
  <si>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</si>
  <si>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</si>
  <si>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</si>
  <si>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</si>
  <si>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</si>
  <si>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</si>
  <si>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</si>
  <si>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</si>
  <si>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</si>
  <si>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</si>
  <si>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</si>
  <si>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</si>
  <si>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</si>
  <si>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</si>
  <si>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</si>
  <si>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</si>
  <si>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</si>
  <si>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</si>
  <si>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</si>
  <si>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</si>
  <si>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</si>
  <si>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</si>
  <si>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</si>
  <si>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</si>
  <si>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</si>
  <si>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</si>
  <si>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</si>
  <si>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</si>
  <si>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</si>
  <si>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</si>
  <si>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</si>
  <si>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</si>
  <si>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</si>
  <si>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</si>
  <si>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</si>
  <si>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</si>
  <si>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</si>
  <si>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</si>
  <si>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</si>
  <si>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</si>
  <si>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</si>
  <si>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</si>
  <si>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</si>
  <si>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</si>
  <si>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</si>
  <si>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</si>
  <si>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</si>
  <si>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</si>
  <si>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</si>
  <si>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</si>
  <si>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</si>
  <si>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</si>
  <si>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</si>
  <si>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</si>
  <si>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</si>
  <si>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</si>
  <si>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</si>
  <si>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</si>
  <si>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</si>
  <si>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</si>
  <si>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</si>
  <si>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</si>
  <si>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</si>
  <si>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</si>
  <si>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</si>
  <si>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</si>
  <si>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</si>
  <si>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</si>
  <si>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</si>
  <si>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</si>
  <si>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</si>
  <si>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</si>
  <si>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</si>
  <si>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</si>
  <si>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</si>
  <si>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</si>
  <si>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</si>
  <si>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</si>
  <si>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</si>
  <si>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</si>
  <si>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</si>
  <si>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</si>
  <si>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</si>
  <si>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</si>
  <si>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</si>
  <si>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</si>
  <si>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</si>
  <si>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</si>
  <si>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</si>
  <si>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</si>
  <si>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</si>
  <si>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</si>
  <si>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</si>
  <si>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</si>
  <si>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</si>
  <si>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</si>
  <si>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</si>
  <si>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</si>
  <si>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</si>
  <si>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</si>
  <si>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</si>
  <si>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</si>
  <si>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</si>
  <si>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</si>
  <si>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</si>
  <si>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</si>
  <si>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</si>
  <si>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</si>
  <si>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</si>
  <si>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</si>
  <si>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</si>
  <si>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</si>
  <si>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</si>
  <si>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</si>
  <si>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</si>
  <si>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</si>
  <si>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</si>
  <si>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</si>
  <si>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</si>
  <si>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</si>
  <si>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</si>
  <si>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</si>
  <si>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</si>
  <si>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</si>
  <si>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</si>
  <si>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</si>
  <si>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</si>
  <si>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</si>
  <si>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</si>
  <si>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</si>
  <si>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</si>
  <si>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</si>
  <si>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</si>
  <si>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</si>
  <si>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</si>
  <si>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</si>
  <si>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</si>
  <si>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</si>
  <si>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</si>
  <si>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</si>
  <si>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</si>
  <si>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</si>
  <si>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</si>
  <si>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</si>
  <si>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</si>
  <si>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</si>
  <si>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</si>
  <si>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</si>
  <si>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</si>
  <si>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</si>
  <si>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</si>
  <si>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</si>
  <si>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</si>
  <si>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</si>
  <si>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</si>
  <si>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</si>
  <si>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</si>
  <si>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</si>
  <si>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</si>
  <si>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</si>
  <si>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</si>
  <si>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</si>
  <si>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</si>
  <si>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</si>
  <si>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</si>
  <si>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</si>
  <si>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</si>
  <si>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</si>
  <si>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</si>
  <si>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</si>
  <si>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</si>
  <si>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</si>
  <si>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</si>
  <si>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</si>
  <si>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</si>
  <si>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</si>
  <si>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</si>
  <si>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</si>
  <si>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</si>
  <si>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</si>
  <si>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</si>
  <si>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</si>
  <si>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</si>
  <si>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</si>
  <si>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</si>
  <si>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</si>
  <si>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</si>
  <si>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</si>
  <si>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</si>
  <si>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</si>
  <si>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</si>
  <si>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</si>
  <si>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</si>
  <si>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</si>
  <si>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</si>
  <si>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</si>
  <si>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</si>
  <si>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</si>
  <si>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</si>
  <si>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</si>
  <si>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</si>
  <si>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</si>
  <si>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</si>
  <si>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</si>
  <si>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</si>
  <si>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</si>
  <si>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</si>
  <si>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</si>
  <si>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</si>
  <si>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</si>
  <si>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</si>
  <si>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</si>
  <si>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</si>
  <si>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</si>
  <si>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</si>
  <si>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</si>
  <si>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</si>
  <si>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</si>
  <si>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</si>
  <si>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</si>
  <si>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</si>
  <si>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</si>
  <si>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</si>
  <si>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</si>
  <si>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</si>
  <si>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</si>
  <si>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</si>
  <si>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</si>
  <si>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</si>
  <si>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</si>
  <si>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</si>
  <si>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</si>
  <si>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</si>
  <si>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</si>
  <si>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</si>
  <si>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</si>
  <si>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</si>
  <si>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</si>
  <si>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</si>
  <si>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</si>
  <si>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</si>
  <si>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</si>
  <si>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</si>
  <si>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</si>
  <si>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</si>
  <si>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</si>
  <si>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</si>
  <si>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</si>
  <si>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</si>
  <si>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</si>
  <si>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</si>
  <si>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</si>
  <si>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</si>
  <si>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</si>
  <si>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</si>
  <si>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</si>
  <si>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</si>
  <si>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</si>
  <si>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</si>
  <si>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</si>
  <si>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</si>
  <si>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</si>
  <si>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</si>
  <si>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</si>
  <si>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</si>
  <si>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</si>
  <si>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</si>
  <si>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</si>
  <si>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</si>
  <si>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</si>
  <si>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</si>
  <si>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</si>
  <si>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</si>
  <si>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</si>
  <si>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</si>
  <si>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</si>
  <si>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</si>
  <si>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</si>
  <si>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</si>
  <si>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</si>
  <si>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</si>
  <si>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</si>
  <si>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</si>
  <si>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</si>
  <si>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</si>
  <si>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</si>
  <si>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</si>
  <si>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</si>
  <si>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</si>
  <si>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</si>
  <si>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</si>
  <si>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</si>
  <si>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</si>
  <si>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</si>
  <si>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</si>
  <si>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</si>
  <si>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</si>
  <si>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</si>
  <si>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</si>
  <si>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</si>
  <si>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</si>
  <si>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</si>
  <si>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</si>
  <si>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</si>
  <si>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</si>
  <si>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</si>
  <si>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</si>
  <si>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</si>
  <si>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</si>
  <si>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</si>
  <si>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</si>
  <si>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</si>
  <si>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</si>
  <si>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</si>
  <si>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</si>
  <si>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</si>
  <si>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</si>
  <si>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</si>
  <si>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</si>
  <si>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</si>
  <si>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</si>
  <si>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</si>
  <si>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</si>
  <si>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</si>
  <si>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</si>
  <si>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</si>
  <si>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</si>
  <si>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</si>
  <si>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</si>
  <si>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</si>
  <si>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</si>
  <si>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</si>
  <si>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</si>
  <si>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</si>
  <si>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</si>
  <si>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</si>
  <si>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</si>
  <si>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</si>
  <si>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</si>
  <si>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</si>
  <si>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</si>
  <si>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</si>
  <si>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</si>
  <si>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</si>
  <si>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</si>
  <si>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</si>
  <si>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</si>
  <si>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</si>
  <si>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</si>
  <si>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</si>
  <si>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</si>
  <si>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</si>
  <si>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</si>
  <si>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</si>
  <si>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</si>
  <si>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</si>
  <si>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</si>
  <si>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</si>
  <si>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</si>
  <si>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</si>
  <si>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</si>
  <si>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</si>
  <si>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</si>
  <si>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</si>
  <si>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</si>
  <si>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</si>
  <si>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</si>
  <si>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</si>
  <si>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</si>
  <si>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</si>
  <si>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</si>
  <si>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</si>
  <si>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</si>
  <si>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</si>
  <si>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</si>
  <si>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</si>
  <si>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</si>
  <si>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</si>
  <si>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</si>
  <si>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</si>
  <si>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</si>
  <si>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</si>
  <si>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</si>
  <si>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</si>
  <si>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</si>
  <si>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</si>
  <si>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</si>
  <si>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</si>
  <si>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</si>
  <si>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</si>
  <si>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</si>
  <si>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</si>
  <si>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</si>
  <si>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</si>
  <si>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</si>
  <si>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</si>
  <si>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</si>
  <si>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</si>
  <si>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</si>
  <si>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</si>
  <si>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</si>
  <si>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</si>
  <si>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</si>
  <si>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</si>
  <si>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</si>
  <si>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</si>
  <si>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</si>
  <si>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</si>
  <si>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</si>
  <si>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</si>
  <si>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</si>
  <si>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</si>
  <si>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</si>
  <si>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</si>
  <si>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</si>
  <si>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</si>
  <si>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</si>
  <si>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</si>
  <si>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</si>
  <si>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</si>
  <si>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</si>
  <si>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</si>
  <si>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</si>
  <si>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</si>
  <si>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</si>
  <si>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</si>
  <si>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</si>
  <si>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</si>
  <si>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</si>
  <si>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</si>
  <si>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</si>
  <si>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</si>
  <si>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</si>
  <si>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</si>
  <si>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</si>
  <si>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</si>
  <si>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</si>
  <si>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</si>
  <si>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</si>
  <si>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</si>
  <si>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</si>
  <si>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</si>
  <si>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</si>
  <si>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</si>
  <si>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</si>
  <si>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</si>
  <si>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</si>
  <si>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</si>
  <si>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</si>
  <si>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</si>
  <si>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</si>
  <si>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</si>
  <si>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</si>
  <si>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</si>
  <si>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</si>
  <si>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</si>
  <si>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</si>
  <si>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</si>
  <si>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</si>
  <si>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</si>
  <si>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</si>
  <si>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</si>
  <si>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</si>
  <si>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</si>
  <si>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</si>
  <si>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</si>
  <si>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</si>
  <si>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</si>
  <si>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</si>
  <si>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</si>
  <si>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</si>
  <si>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</si>
  <si>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</si>
  <si>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</si>
  <si>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</si>
  <si>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</si>
  <si>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</si>
  <si>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</si>
  <si>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</si>
  <si>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</si>
  <si>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</si>
  <si>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</si>
  <si>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</si>
  <si>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</si>
  <si>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</si>
  <si>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</si>
  <si>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</si>
  <si>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</si>
  <si>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</si>
  <si>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</si>
  <si>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</si>
  <si>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</si>
  <si>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</si>
  <si>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</si>
  <si>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</si>
  <si>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</si>
  <si>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</si>
  <si>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</si>
  <si>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</si>
  <si>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</si>
  <si>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</si>
  <si>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</si>
  <si>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</si>
  <si>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</si>
  <si>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</si>
  <si>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</si>
  <si>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</si>
  <si>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</si>
  <si>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</si>
  <si>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</si>
  <si>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</si>
  <si>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</si>
  <si>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</si>
  <si>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</si>
  <si>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</si>
  <si>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</si>
  <si>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</si>
  <si>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</si>
  <si>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</si>
  <si>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</si>
  <si>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</si>
  <si>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</si>
  <si>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</si>
  <si>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</si>
  <si>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</si>
  <si>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</si>
  <si>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</si>
  <si>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</si>
  <si>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</si>
  <si>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</si>
  <si>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</si>
  <si>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</si>
  <si>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</si>
  <si>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</si>
  <si>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</si>
  <si>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</si>
  <si>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</si>
  <si>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</si>
  <si>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</si>
  <si>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</si>
  <si>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</si>
  <si>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</si>
  <si>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</si>
  <si>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</si>
  <si>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</si>
  <si>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</si>
  <si>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</si>
  <si>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</si>
  <si>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</si>
  <si>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</si>
  <si>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</si>
  <si>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</si>
  <si>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</si>
  <si>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</si>
  <si>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</si>
  <si>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</si>
  <si>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</si>
  <si>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</si>
  <si>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</si>
  <si>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</si>
  <si>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</si>
  <si>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</si>
  <si>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</si>
  <si>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</si>
  <si>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</si>
  <si>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</si>
  <si>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</si>
  <si>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</si>
  <si>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</si>
  <si>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</si>
  <si>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</si>
  <si>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</si>
  <si>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</si>
  <si>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</si>
  <si>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</si>
  <si>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</si>
  <si>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</si>
  <si>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</si>
  <si>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</si>
  <si>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</si>
  <si>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</si>
  <si>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</si>
  <si>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</si>
  <si>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</si>
  <si>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</si>
  <si>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</si>
  <si>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</si>
  <si>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</si>
  <si>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</si>
  <si>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</si>
  <si>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</si>
  <si>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</si>
  <si>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</si>
  <si>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</si>
  <si>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</si>
  <si>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</si>
  <si>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</si>
  <si>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</si>
  <si>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</si>
  <si>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</si>
  <si>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</si>
  <si>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</si>
  <si>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</si>
  <si>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</si>
  <si>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</si>
  <si>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</si>
  <si>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</si>
  <si>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</si>
  <si>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</si>
  <si>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</si>
  <si>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</si>
  <si>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</si>
  <si>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</si>
  <si>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</si>
  <si>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</si>
  <si>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</si>
  <si>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</si>
  <si>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</si>
  <si>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</si>
  <si>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</si>
  <si>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</si>
  <si>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</si>
  <si>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</si>
  <si>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</si>
  <si>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</si>
  <si>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</si>
  <si>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</si>
  <si>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</si>
  <si>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</si>
  <si>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</si>
  <si>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</si>
  <si>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</si>
  <si>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</si>
  <si>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</si>
  <si>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</si>
  <si>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</si>
  <si>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</si>
  <si>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</si>
  <si>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</si>
  <si>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</si>
  <si>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</si>
  <si>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</si>
  <si>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</si>
  <si>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</si>
  <si>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</si>
  <si>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</si>
  <si>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</si>
  <si>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</si>
  <si>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</si>
  <si>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</si>
  <si>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</si>
  <si>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</si>
  <si>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</si>
  <si>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</si>
  <si>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</si>
  <si>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</si>
  <si>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</si>
  <si>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</si>
  <si>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</si>
  <si>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</si>
  <si>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</si>
  <si>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</si>
  <si>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</si>
  <si>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</si>
  <si>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</si>
  <si>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</si>
  <si>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</si>
  <si>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</si>
  <si>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</si>
  <si>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</si>
  <si>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</si>
  <si>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</si>
  <si>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</si>
  <si>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</si>
  <si>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</si>
  <si>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</si>
  <si>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</si>
  <si>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</si>
  <si>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</si>
  <si>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</si>
  <si>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</si>
  <si>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</si>
  <si>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</si>
  <si>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</si>
  <si>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</si>
  <si>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</si>
  <si>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</si>
  <si>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</si>
  <si>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</si>
  <si>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</si>
  <si>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</si>
  <si>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</si>
  <si>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</si>
  <si>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</si>
  <si>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</si>
  <si>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</si>
  <si>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</si>
  <si>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</si>
  <si>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</si>
  <si>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</si>
  <si>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</si>
  <si>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</si>
  <si>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</si>
  <si>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</si>
  <si>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</si>
  <si>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</si>
  <si>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</si>
  <si>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</si>
  <si>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</si>
  <si>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</si>
  <si>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</si>
  <si>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</si>
  <si>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</si>
  <si>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</si>
  <si>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</si>
  <si>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</si>
  <si>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</si>
  <si>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</si>
  <si>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</si>
  <si>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</si>
  <si>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</si>
  <si>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</si>
  <si>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</si>
  <si>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</si>
  <si>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</si>
  <si>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</si>
  <si>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</si>
  <si>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</si>
  <si>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</si>
  <si>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</si>
  <si>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</si>
  <si>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</si>
  <si>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</si>
  <si>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</si>
  <si>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</si>
  <si>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</si>
  <si>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</si>
  <si>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</si>
  <si>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</si>
  <si>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</si>
  <si>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</si>
  <si>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</si>
  <si>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</si>
  <si>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</si>
  <si>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</si>
  <si>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</si>
  <si>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</si>
  <si>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</si>
  <si>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</si>
  <si>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</si>
  <si>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</si>
  <si>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</si>
  <si>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</si>
  <si>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</si>
  <si>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</si>
  <si>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</si>
  <si>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</si>
  <si>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</si>
  <si>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</si>
  <si>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</si>
  <si>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</si>
  <si>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</si>
  <si>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</si>
  <si>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</si>
  <si>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</si>
  <si>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</si>
  <si>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</si>
  <si>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</si>
  <si>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</si>
  <si>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</si>
  <si>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</si>
  <si>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</si>
  <si>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</si>
  <si>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</si>
  <si>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</si>
  <si>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</si>
  <si>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</si>
  <si>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</si>
  <si>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</si>
  <si>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</si>
  <si>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</si>
  <si>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</si>
  <si>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</si>
  <si>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</si>
  <si>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</si>
  <si>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</si>
  <si>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</si>
  <si>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</si>
  <si>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</si>
  <si>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</si>
  <si>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</si>
  <si>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</si>
  <si>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</si>
  <si>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</si>
  <si>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</si>
  <si>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</si>
  <si>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</si>
  <si>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</si>
  <si>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</si>
  <si>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</si>
  <si>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</si>
  <si>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</si>
  <si>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</si>
  <si>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</si>
  <si>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</si>
  <si>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</si>
  <si>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</si>
  <si>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</si>
  <si>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</si>
  <si>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</si>
  <si>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</si>
  <si>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</si>
  <si>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</si>
  <si>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</si>
  <si>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</si>
  <si>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</si>
  <si>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</si>
  <si>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</si>
  <si>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</si>
  <si>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</si>
  <si>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</si>
  <si>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</si>
  <si>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</si>
  <si>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</si>
  <si>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</si>
  <si>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</si>
  <si>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</si>
  <si>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</si>
  <si>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</si>
  <si>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</si>
  <si>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</si>
  <si>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</si>
  <si>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</si>
  <si>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</si>
  <si>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</si>
  <si>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</si>
  <si>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</si>
  <si>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</si>
  <si>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</si>
  <si>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</si>
  <si>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</si>
  <si>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</si>
  <si>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</si>
  <si>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</si>
  <si>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</si>
  <si>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</si>
  <si>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</si>
  <si>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</si>
  <si>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</si>
  <si>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</si>
  <si>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</si>
  <si>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</si>
  <si>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</si>
  <si>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</si>
  <si>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</si>
  <si>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</si>
  <si>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</si>
  <si>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</si>
  <si>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</si>
  <si>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</si>
  <si>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</si>
  <si>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</si>
  <si>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</si>
  <si>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</si>
  <si>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</si>
  <si>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</si>
  <si>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</si>
  <si>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</si>
  <si>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</si>
  <si>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</si>
  <si>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</si>
  <si>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</si>
  <si>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</si>
  <si>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</si>
  <si>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</si>
  <si>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</si>
  <si>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</si>
  <si>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</si>
  <si>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</si>
  <si>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</si>
  <si>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</si>
  <si>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</si>
  <si>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</si>
  <si>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</si>
  <si>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</si>
  <si>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</si>
  <si>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</si>
  <si>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</si>
  <si>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</si>
  <si>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</si>
  <si>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</si>
  <si>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</si>
  <si>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</si>
  <si>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</si>
  <si>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</si>
  <si>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</si>
  <si>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</si>
  <si>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</si>
  <si>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</si>
  <si>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</si>
  <si>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</si>
  <si>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</si>
  <si>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</si>
  <si>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</si>
  <si>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</si>
  <si>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</si>
  <si>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</si>
  <si>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</si>
  <si>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</si>
  <si>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</si>
  <si>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</si>
  <si>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</si>
  <si>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</si>
  <si>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</si>
  <si>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</si>
  <si>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</si>
  <si>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</si>
  <si>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</si>
  <si>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</si>
  <si>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</si>
  <si>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</si>
  <si>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</si>
  <si>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</si>
  <si>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</si>
  <si>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</si>
  <si>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</si>
  <si>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</si>
  <si>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</si>
  <si>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</si>
  <si>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</si>
  <si>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</si>
  <si>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</si>
  <si>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</si>
  <si>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</si>
  <si>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</si>
  <si>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</si>
  <si>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</si>
  <si>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</si>
  <si>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</si>
  <si>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</si>
  <si>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</si>
  <si>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</si>
  <si>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</si>
  <si>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</si>
  <si>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</si>
  <si>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</si>
  <si>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</si>
  <si>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</si>
  <si>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</si>
  <si>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</si>
  <si>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</si>
  <si>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</si>
  <si>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</si>
  <si>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</si>
  <si>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</si>
  <si>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</si>
  <si>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</si>
  <si>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</si>
  <si>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</si>
  <si>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</si>
  <si>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</si>
  <si>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</si>
  <si>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</si>
  <si>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</si>
  <si>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</si>
  <si>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</si>
  <si>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</si>
  <si>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</si>
  <si>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</si>
  <si>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</si>
  <si>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</si>
  <si>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</si>
  <si>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</si>
  <si>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</si>
  <si>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</si>
  <si>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</si>
  <si>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</si>
  <si>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</si>
  <si>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</si>
  <si>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</si>
  <si>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</si>
  <si>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</si>
  <si>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</si>
  <si>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</si>
  <si>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</si>
  <si>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</si>
  <si>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</si>
  <si>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</si>
  <si>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</si>
  <si>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</si>
  <si>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</si>
  <si>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</si>
  <si>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</si>
  <si>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</si>
  <si>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</si>
  <si>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</si>
  <si>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</si>
  <si>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</si>
  <si>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</si>
  <si>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</si>
  <si>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</si>
  <si>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</si>
  <si>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</si>
  <si>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</si>
  <si>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</si>
  <si>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</si>
  <si>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</si>
  <si>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</si>
  <si>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</si>
  <si>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</si>
  <si>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</si>
  <si>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</si>
  <si>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</si>
  <si>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</si>
  <si>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</si>
  <si>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</si>
  <si>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</si>
  <si>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</si>
  <si>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</si>
  <si>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</si>
  <si>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</si>
  <si>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</si>
  <si>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</si>
  <si>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</si>
  <si>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</si>
  <si>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</si>
  <si>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</si>
  <si>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</si>
  <si>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</si>
  <si>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</si>
  <si>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</si>
  <si>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</si>
  <si>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</si>
  <si>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</si>
  <si>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</si>
  <si>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</si>
  <si>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</si>
  <si>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</si>
  <si>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</si>
  <si>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</si>
  <si>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</si>
  <si>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</si>
  <si>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</si>
  <si>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</si>
  <si>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</si>
  <si>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</si>
  <si>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</si>
  <si>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</si>
  <si>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</si>
  <si>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</si>
  <si>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</si>
  <si>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</si>
  <si>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</si>
  <si>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</si>
  <si>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</si>
  <si>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</si>
  <si>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</si>
  <si>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</si>
  <si>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</si>
  <si>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</si>
  <si>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</si>
  <si>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</si>
  <si>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</si>
  <si>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</si>
  <si>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</si>
  <si>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</si>
  <si>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</si>
  <si>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</si>
  <si>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</si>
  <si>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</si>
  <si>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</si>
  <si>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</si>
  <si>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</si>
  <si>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</si>
  <si>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</si>
  <si>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</si>
  <si>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</si>
  <si>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</si>
  <si>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</si>
  <si>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</si>
  <si>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</si>
  <si>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</si>
  <si>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</si>
  <si>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</si>
  <si>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</si>
  <si>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</si>
  <si>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</si>
  <si>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</si>
  <si>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</si>
  <si>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</si>
  <si>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</si>
  <si>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</si>
  <si>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</si>
  <si>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</si>
  <si>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</si>
  <si>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</si>
  <si>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</si>
  <si>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</si>
  <si>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</si>
  <si>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</si>
  <si>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</si>
  <si>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</si>
  <si>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</si>
  <si>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</si>
  <si>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</si>
  <si>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</si>
  <si>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</si>
  <si>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</si>
  <si>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</si>
  <si>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</si>
  <si>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</si>
  <si>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</si>
  <si>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</si>
  <si>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</si>
  <si>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</si>
  <si>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</si>
  <si>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</si>
  <si>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</si>
  <si>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</si>
  <si>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</si>
  <si>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</si>
  <si>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</si>
  <si>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</si>
  <si>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</si>
  <si>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</si>
  <si>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</si>
  <si>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</si>
  <si>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</si>
  <si>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</si>
  <si>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</si>
  <si>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</si>
  <si>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</si>
  <si>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</si>
  <si>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</si>
  <si>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</si>
  <si>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</si>
  <si>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</si>
  <si>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</si>
  <si>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</si>
  <si>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</si>
  <si>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</si>
  <si>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</si>
  <si>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</si>
  <si>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</si>
  <si>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</si>
  <si>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</si>
  <si>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</si>
  <si>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</si>
  <si>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</si>
  <si>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</si>
  <si>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</si>
  <si>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</si>
  <si>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</si>
  <si>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</si>
  <si>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</si>
  <si>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</si>
  <si>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</si>
  <si>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</si>
  <si>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</si>
  <si>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</si>
  <si>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</si>
  <si>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</si>
  <si>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</si>
  <si>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</si>
  <si>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</si>
  <si>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</si>
  <si>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</si>
  <si>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</si>
  <si>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</si>
  <si>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</si>
  <si>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</si>
  <si>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</si>
  <si>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</si>
  <si>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</si>
  <si>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</si>
  <si>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</si>
  <si>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</si>
  <si>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</si>
  <si>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</si>
  <si>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</si>
  <si>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</si>
  <si>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</si>
  <si>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</si>
  <si>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</si>
  <si>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</si>
  <si>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</si>
  <si>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</si>
  <si>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</si>
  <si>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</si>
  <si>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</si>
  <si>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</si>
  <si>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</si>
  <si>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</si>
  <si>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</si>
  <si>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</si>
  <si>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</si>
  <si>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</si>
  <si>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</si>
  <si>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</si>
  <si>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</si>
  <si>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</si>
  <si>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</si>
  <si>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</si>
  <si>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</si>
  <si>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</si>
  <si>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</si>
  <si>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</si>
  <si>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</si>
  <si>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</si>
  <si>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</si>
  <si>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</si>
  <si>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</si>
  <si>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</si>
  <si>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</si>
  <si>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</si>
  <si>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</si>
  <si>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</si>
  <si>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</si>
  <si>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</si>
  <si>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</si>
  <si>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</si>
  <si>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</si>
  <si>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</si>
  <si>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</si>
  <si>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</si>
  <si>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</si>
  <si>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</si>
  <si>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</si>
  <si>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</si>
  <si>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</si>
  <si>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</si>
  <si>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</si>
  <si>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</si>
  <si>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</si>
  <si>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</si>
  <si>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</si>
  <si>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</si>
  <si>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</si>
  <si>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</si>
  <si>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</si>
  <si>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</si>
  <si>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</si>
  <si>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</si>
  <si>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</si>
  <si>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</si>
  <si>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</si>
  <si>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</si>
  <si>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</si>
  <si>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</si>
  <si>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</si>
  <si>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</si>
  <si>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</si>
  <si>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</si>
  <si>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</si>
  <si>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</si>
  <si>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</si>
  <si>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</si>
  <si>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</si>
  <si>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</si>
  <si>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</si>
  <si>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</si>
  <si>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</si>
  <si>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</si>
  <si>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</si>
  <si>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</si>
  <si>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</si>
  <si>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</si>
  <si>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</si>
  <si>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</si>
  <si>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</si>
  <si>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</si>
  <si>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</si>
  <si>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</si>
  <si>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</si>
  <si>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</si>
  <si>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</si>
  <si>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</si>
  <si>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</si>
  <si>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</si>
  <si>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</si>
  <si>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</si>
  <si>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</si>
  <si>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</si>
  <si>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</si>
  <si>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</si>
  <si>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</si>
  <si>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</si>
  <si>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</si>
  <si>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</si>
  <si>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</si>
  <si>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</si>
  <si>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</si>
  <si>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</si>
  <si>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</si>
  <si>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</si>
  <si>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</si>
  <si>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</si>
  <si>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</si>
  <si>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</si>
  <si>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</si>
  <si>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</si>
  <si>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</si>
  <si>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</si>
  <si>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</si>
  <si>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</si>
  <si>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</si>
  <si>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</si>
  <si>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</si>
  <si>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</si>
  <si>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</si>
  <si>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</si>
  <si>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</si>
  <si>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</si>
  <si>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</si>
  <si>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</si>
  <si>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</si>
  <si>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</si>
  <si>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</si>
  <si>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</si>
  <si>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</si>
  <si>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</si>
  <si>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</si>
  <si>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</si>
  <si>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</si>
  <si>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</si>
  <si>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</si>
  <si>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</si>
  <si>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</si>
  <si>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</si>
  <si>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</si>
  <si>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</si>
  <si>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</si>
  <si>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</si>
  <si>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</si>
  <si>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</si>
  <si>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</si>
  <si>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</si>
  <si>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</si>
  <si>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</si>
  <si>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</si>
  <si>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</si>
  <si>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</si>
  <si>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</si>
  <si>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</si>
  <si>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</si>
  <si>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</si>
  <si>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</si>
  <si>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</si>
  <si>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</si>
  <si>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</si>
  <si>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</si>
  <si>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</si>
  <si>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</si>
  <si>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</si>
  <si>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</si>
  <si>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</si>
  <si>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</si>
  <si>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</si>
  <si>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</si>
  <si>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</si>
  <si>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</si>
  <si>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</si>
  <si>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</si>
  <si>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</si>
  <si>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</si>
  <si>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</si>
  <si>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</si>
  <si>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</si>
  <si>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</si>
  <si>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</si>
  <si>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</si>
  <si>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</si>
  <si>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</si>
  <si>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</si>
  <si>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</si>
  <si>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</si>
  <si>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</si>
  <si>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</si>
  <si>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</si>
  <si>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</si>
  <si>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</si>
  <si>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</si>
  <si>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</si>
  <si>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</si>
  <si>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</si>
  <si>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</si>
  <si>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</si>
  <si>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</si>
  <si>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</si>
  <si>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</si>
  <si>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</si>
  <si>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</si>
  <si>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</si>
  <si>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</si>
  <si>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</si>
  <si>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</si>
  <si>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</si>
  <si>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</si>
  <si>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</si>
  <si>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</si>
  <si>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</si>
  <si>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</si>
  <si>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</si>
  <si>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</si>
  <si>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</si>
  <si>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</si>
  <si>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</si>
  <si>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</si>
  <si>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</si>
  <si>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</si>
  <si>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</si>
  <si>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</si>
  <si>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</si>
  <si>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</si>
  <si>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</si>
  <si>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</si>
  <si>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</si>
  <si>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</si>
  <si>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</si>
  <si>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</si>
  <si>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</si>
  <si>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</si>
  <si>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</si>
  <si>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</si>
  <si>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</si>
  <si>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</si>
  <si>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</si>
  <si>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</si>
  <si>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</si>
  <si>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</si>
  <si>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</si>
  <si>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</si>
  <si>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</si>
  <si>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</si>
  <si>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</si>
  <si>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</si>
  <si>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</si>
  <si>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</si>
  <si>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</si>
  <si>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</si>
  <si>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</si>
  <si>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</si>
  <si>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</si>
  <si>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</si>
  <si>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</si>
  <si>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</si>
  <si>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</si>
  <si>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</si>
  <si>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</si>
  <si>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</si>
  <si>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</si>
  <si>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</si>
  <si>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</si>
  <si>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</si>
  <si>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</si>
  <si>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</si>
  <si>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</si>
  <si>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</si>
  <si>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</si>
  <si>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</si>
  <si>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</si>
  <si>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</si>
  <si>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</si>
  <si>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</si>
  <si>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</si>
  <si>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</si>
  <si>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</si>
  <si>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</si>
  <si>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</si>
  <si>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</si>
  <si>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</si>
  <si>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</si>
  <si>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</si>
  <si>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</si>
  <si>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</si>
  <si>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</si>
  <si>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</si>
  <si>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</si>
  <si>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</si>
  <si>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</si>
  <si>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</si>
  <si>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</si>
  <si>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</si>
  <si>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</si>
  <si>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</si>
  <si>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</si>
  <si>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</si>
  <si>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</si>
  <si>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</si>
  <si>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</si>
  <si>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</si>
  <si>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</si>
  <si>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</si>
  <si>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</si>
  <si>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</si>
  <si>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</si>
  <si>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</si>
  <si>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</si>
  <si>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</si>
  <si>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</si>
  <si>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</si>
  <si>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</si>
  <si>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</si>
  <si>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</si>
  <si>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</si>
  <si>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</si>
  <si>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</si>
  <si>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</si>
  <si>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</si>
  <si>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</si>
  <si>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</si>
  <si>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</si>
  <si>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</si>
  <si>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</si>
  <si>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</si>
  <si>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</si>
  <si>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</si>
  <si>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</si>
  <si>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</si>
  <si>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</si>
  <si>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</si>
  <si>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</si>
  <si>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</si>
  <si>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</si>
  <si>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</si>
  <si>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</si>
  <si>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</si>
  <si>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</si>
  <si>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</si>
  <si>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</si>
  <si>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</si>
  <si>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</si>
  <si>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</si>
  <si>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</si>
  <si>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</si>
  <si>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</si>
  <si>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</si>
  <si>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</si>
  <si>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</si>
  <si>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</si>
  <si>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</si>
  <si>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</si>
  <si>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</si>
  <si>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</si>
  <si>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</si>
  <si>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</si>
  <si>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</si>
  <si>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</si>
  <si>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</si>
  <si>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</si>
  <si>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</si>
  <si>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</si>
  <si>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</si>
  <si>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</si>
  <si>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</si>
  <si>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</si>
  <si>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</si>
  <si>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</si>
  <si>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</si>
  <si>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</si>
  <si>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</si>
  <si>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</si>
  <si>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</si>
  <si>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</si>
  <si>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</si>
  <si>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</si>
  <si>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</si>
  <si>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</si>
  <si>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</si>
  <si>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</si>
  <si>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</si>
  <si>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</si>
  <si>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</si>
  <si>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</si>
  <si>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</si>
  <si>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</si>
  <si>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</si>
  <si>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</si>
  <si>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</si>
  <si>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</si>
  <si>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</si>
  <si>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</si>
  <si>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</si>
  <si>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</si>
  <si>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</si>
  <si>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</si>
  <si>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</si>
  <si>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</si>
  <si>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</si>
  <si>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</si>
  <si>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</si>
  <si>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</si>
  <si>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</si>
  <si>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</si>
  <si>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</si>
  <si>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</si>
  <si>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</si>
  <si>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</si>
  <si>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</si>
  <si>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</si>
  <si>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</si>
  <si>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</si>
  <si>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</si>
  <si>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</si>
  <si>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</si>
  <si>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</si>
  <si>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</si>
  <si>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</si>
  <si>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</si>
  <si>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</si>
  <si>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</si>
  <si>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</si>
  <si>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</si>
  <si>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</si>
  <si>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</si>
  <si>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</si>
  <si>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</si>
  <si>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</si>
  <si>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</si>
  <si>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</si>
  <si>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</si>
  <si>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</si>
  <si>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</si>
  <si>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</si>
  <si>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</si>
  <si>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</si>
  <si>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</si>
  <si>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</si>
  <si>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</si>
  <si>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</si>
  <si>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</si>
  <si>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</si>
  <si>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</si>
  <si>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</si>
  <si>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</si>
  <si>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</si>
  <si>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</si>
  <si>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</si>
  <si>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</si>
  <si>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</si>
  <si>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</si>
  <si>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</si>
  <si>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</si>
  <si>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</si>
  <si>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</si>
  <si>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</si>
  <si>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</si>
  <si>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</si>
  <si>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</si>
  <si>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</si>
  <si>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</si>
  <si>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</si>
  <si>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</si>
  <si>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</si>
  <si>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</si>
  <si>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</si>
  <si>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</si>
  <si>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</si>
  <si>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</si>
  <si>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</si>
  <si>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</si>
  <si>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</si>
  <si>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</si>
  <si>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</si>
  <si>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</si>
  <si>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</si>
  <si>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</si>
  <si>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</si>
  <si>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</si>
  <si>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</si>
  <si>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</si>
  <si>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</si>
  <si>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</si>
  <si>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</si>
  <si>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</si>
  <si>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</si>
  <si>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</si>
  <si>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</si>
  <si>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</si>
  <si>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</si>
  <si>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</si>
  <si>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</si>
  <si>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</si>
  <si>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</si>
  <si>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</si>
  <si>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</si>
  <si>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</si>
  <si>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</si>
  <si>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</si>
  <si>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</si>
  <si>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</si>
  <si>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</si>
  <si>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</si>
  <si>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</si>
  <si>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</si>
  <si>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</si>
  <si>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</si>
  <si>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</si>
  <si>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</si>
  <si>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</si>
  <si>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</si>
  <si>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</si>
  <si>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</si>
  <si>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</si>
  <si>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</si>
  <si>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</si>
  <si>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</si>
  <si>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</si>
  <si>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</si>
  <si>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</si>
  <si>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</si>
  <si>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</si>
  <si>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</si>
  <si>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</si>
  <si>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</si>
  <si>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</si>
  <si>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</si>
  <si>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</si>
  <si>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</si>
  <si>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</si>
  <si>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</si>
  <si>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</si>
  <si>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</si>
  <si>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</si>
  <si>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</si>
  <si>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</si>
  <si>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</si>
  <si>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</si>
  <si>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</si>
  <si>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</si>
  <si>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</si>
  <si>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</si>
  <si>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</si>
  <si>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</si>
  <si>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</si>
  <si>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</si>
  <si>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</si>
  <si>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</si>
  <si>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</si>
  <si>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</si>
  <si>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</si>
  <si>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</si>
  <si>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</si>
  <si>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</si>
  <si>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</si>
  <si>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</si>
  <si>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</si>
  <si>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</si>
  <si>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</si>
  <si>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</si>
  <si>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</si>
  <si>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</si>
  <si>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</si>
  <si>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</si>
  <si>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</si>
  <si>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</si>
  <si>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</si>
  <si>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</si>
  <si>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</si>
  <si>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</si>
  <si>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</si>
  <si>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</si>
  <si>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</si>
  <si>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</si>
  <si>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</si>
  <si>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</si>
  <si>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</si>
  <si>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</si>
  <si>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</si>
  <si>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</si>
  <si>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</si>
  <si>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</si>
  <si>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</si>
  <si>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</si>
  <si>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</si>
  <si>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</si>
  <si>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</si>
  <si>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</si>
  <si>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</si>
  <si>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</si>
  <si>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</si>
  <si>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</si>
  <si>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</si>
  <si>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</si>
  <si>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</si>
  <si>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</si>
  <si>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</si>
  <si>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</si>
  <si>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</si>
  <si>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</si>
  <si>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</si>
  <si>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</si>
  <si>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</si>
  <si>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</si>
  <si>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</si>
  <si>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</si>
  <si>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</si>
  <si>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</si>
  <si>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</si>
  <si>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</si>
  <si>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</si>
  <si>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</si>
  <si>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</si>
  <si>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</si>
  <si>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</si>
  <si>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</si>
  <si>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</si>
  <si>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</si>
  <si>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</si>
  <si>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</si>
  <si>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</si>
  <si>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</si>
  <si>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</si>
  <si>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</si>
  <si>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</si>
  <si>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</si>
  <si>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</si>
  <si>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</si>
  <si>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</si>
  <si>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</si>
  <si>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</si>
  <si>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</si>
  <si>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</si>
  <si>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</si>
  <si>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</si>
  <si>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</si>
  <si>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</si>
  <si>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</si>
  <si>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</si>
  <si>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</si>
  <si>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</si>
  <si>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</si>
  <si>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</si>
  <si>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</si>
  <si>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</si>
  <si>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</si>
  <si>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</si>
  <si>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</si>
  <si>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</si>
  <si>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</si>
  <si>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</si>
  <si>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</si>
  <si>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</si>
  <si>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</si>
  <si>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</si>
  <si>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</si>
  <si>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</si>
  <si>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</si>
  <si>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</si>
  <si>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</si>
  <si>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</si>
  <si>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</si>
  <si>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</si>
  <si>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</si>
  <si>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</si>
  <si>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</si>
  <si>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</si>
  <si>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</si>
  <si>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</si>
  <si>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</si>
  <si>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</si>
  <si>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</si>
  <si>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</si>
  <si>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</si>
  <si>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</si>
  <si>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</si>
  <si>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</si>
  <si>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</si>
  <si>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</si>
  <si>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</si>
  <si>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</si>
  <si>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</si>
  <si>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</si>
  <si>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</si>
  <si>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</si>
  <si>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</si>
  <si>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</si>
  <si>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</si>
  <si>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</si>
  <si>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</si>
  <si>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</si>
  <si>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</si>
  <si>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</si>
  <si>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</si>
  <si>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</si>
  <si>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</si>
  <si>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</si>
  <si>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</si>
  <si>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</si>
  <si>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</si>
  <si>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</si>
  <si>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</si>
  <si>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</si>
  <si>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</si>
  <si>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</si>
  <si>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</si>
  <si>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</si>
  <si>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</si>
  <si>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</si>
  <si>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</si>
  <si>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</si>
  <si>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</si>
  <si>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</si>
  <si>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</si>
  <si>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</si>
  <si>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</si>
  <si>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</si>
  <si>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</si>
  <si>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</si>
  <si>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</si>
  <si>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</si>
  <si>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</si>
  <si>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</si>
  <si>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</si>
  <si>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</si>
  <si>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</si>
  <si>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</si>
  <si>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</si>
  <si>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</si>
  <si>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</si>
  <si>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</si>
  <si>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</si>
  <si>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</si>
  <si>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</si>
  <si>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</si>
  <si>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</si>
  <si>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</si>
  <si>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</si>
  <si>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</si>
  <si>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</si>
  <si>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</si>
  <si>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</si>
  <si>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</si>
  <si>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</si>
  <si>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</si>
  <si>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</si>
  <si>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</si>
  <si>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</si>
  <si>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</si>
  <si>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</si>
  <si>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</si>
  <si>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</si>
  <si>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</si>
  <si>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</si>
  <si>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</si>
  <si>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</si>
  <si>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</si>
  <si>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</si>
  <si>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</si>
  <si>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</si>
  <si>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</si>
  <si>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</si>
  <si>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</si>
  <si>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</si>
  <si>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</si>
  <si>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</si>
  <si>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</si>
  <si>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</si>
  <si>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</si>
  <si>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</si>
  <si>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</si>
  <si>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</si>
  <si>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</si>
  <si>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</si>
  <si>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</si>
  <si>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</si>
  <si>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</si>
  <si>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</si>
  <si>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</si>
  <si>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</si>
  <si>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</si>
  <si>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</si>
  <si>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</si>
  <si>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</si>
  <si>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</si>
  <si>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</si>
  <si>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</si>
  <si>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</si>
  <si>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</si>
  <si>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</si>
  <si>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</si>
  <si>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</si>
  <si>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</si>
  <si>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</si>
  <si>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</si>
  <si>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</si>
  <si>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</si>
  <si>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</si>
  <si>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</si>
  <si>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</si>
  <si>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</si>
  <si>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</si>
  <si>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</si>
  <si>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</si>
  <si>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</si>
  <si>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</si>
  <si>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</si>
  <si>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</si>
  <si>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</si>
  <si>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</si>
  <si>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</si>
  <si>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</si>
  <si>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</si>
  <si>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</si>
  <si>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</si>
  <si>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</si>
  <si>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</si>
  <si>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</si>
  <si>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</si>
  <si>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</si>
  <si>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</si>
  <si>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</si>
  <si>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</si>
  <si>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</si>
  <si>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</si>
  <si>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</si>
  <si>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</si>
  <si>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</si>
  <si>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</si>
  <si>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</si>
  <si>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</si>
  <si>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</si>
  <si>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</si>
  <si>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</si>
  <si>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</si>
  <si>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</si>
  <si>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</si>
  <si>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</si>
  <si>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</si>
  <si>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</si>
  <si>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</si>
  <si>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</si>
  <si>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</si>
  <si>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</si>
  <si>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</si>
  <si>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</si>
  <si>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</si>
  <si>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</si>
  <si>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</si>
  <si>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</si>
  <si>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</si>
  <si>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</si>
  <si>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</si>
  <si>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</si>
  <si>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</si>
  <si>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</si>
  <si>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</si>
  <si>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</si>
  <si>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</si>
  <si>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</si>
  <si>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</si>
  <si>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</si>
  <si>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</si>
  <si>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</si>
  <si>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</si>
  <si>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</si>
  <si>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</si>
  <si>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</si>
  <si>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</si>
  <si>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</si>
  <si>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</si>
  <si>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</si>
  <si>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</si>
  <si>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</si>
  <si>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</si>
  <si>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</si>
  <si>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</si>
  <si>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</si>
  <si>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</si>
  <si>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</si>
  <si>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</si>
  <si>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</si>
  <si>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</si>
  <si>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</si>
  <si>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</si>
  <si>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</si>
  <si>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</si>
  <si>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</si>
  <si>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</si>
  <si>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</si>
  <si>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</si>
  <si>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</si>
  <si>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</si>
  <si>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</si>
  <si>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</si>
  <si>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</si>
  <si>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</si>
  <si>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</si>
  <si>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</si>
  <si>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</si>
  <si>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</si>
  <si>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</si>
  <si>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</si>
  <si>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</si>
  <si>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</si>
  <si>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</si>
  <si>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</si>
  <si>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</si>
  <si>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</si>
  <si>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</si>
  <si>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</si>
  <si>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</si>
  <si>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</si>
  <si>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</si>
  <si>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</si>
  <si>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</si>
  <si>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</si>
  <si>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</si>
  <si>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</si>
  <si>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</si>
  <si>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</si>
  <si>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</si>
  <si>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</si>
  <si>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</si>
  <si>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</si>
  <si>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</si>
  <si>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</si>
  <si>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</si>
  <si>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</si>
  <si>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</si>
  <si>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</si>
  <si>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</si>
  <si>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</si>
  <si>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</si>
  <si>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</si>
  <si>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</si>
  <si>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</si>
  <si>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</si>
  <si>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</si>
  <si>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</si>
  <si>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</si>
  <si>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</si>
  <si>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</si>
  <si>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</si>
  <si>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</si>
  <si>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</si>
  <si>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</si>
  <si>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</si>
  <si>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</si>
  <si>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</si>
  <si>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</si>
  <si>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</si>
  <si>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</si>
  <si>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</si>
  <si>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</si>
  <si>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</si>
  <si>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</si>
  <si>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</si>
  <si>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</si>
  <si>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</si>
  <si>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</si>
  <si>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</si>
  <si>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</si>
  <si>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</si>
  <si>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</si>
  <si>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</si>
  <si>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</si>
  <si>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</si>
  <si>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</si>
  <si>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</si>
  <si>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</si>
  <si>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</si>
  <si>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</si>
  <si>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</si>
  <si>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</si>
  <si>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</si>
  <si>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</si>
  <si>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</si>
  <si>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</si>
  <si>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</si>
  <si>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</si>
  <si>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</si>
  <si>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</si>
  <si>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</si>
  <si>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</si>
  <si>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</si>
  <si>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</si>
  <si>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</si>
  <si>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</si>
  <si>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</si>
  <si>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</si>
  <si>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</si>
  <si>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</si>
  <si>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</si>
  <si>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</si>
  <si>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</si>
  <si>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</si>
  <si>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</si>
  <si>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</si>
  <si>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</si>
  <si>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</si>
  <si>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</si>
  <si>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</si>
  <si>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</si>
  <si>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</si>
  <si>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</si>
  <si>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</si>
  <si>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</si>
  <si>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</si>
  <si>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</si>
  <si>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</si>
  <si>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</si>
  <si>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</si>
  <si>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</si>
  <si>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</si>
  <si>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</si>
  <si>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</si>
  <si>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</si>
  <si>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</si>
  <si>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</si>
  <si>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</si>
  <si>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</si>
  <si>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</si>
  <si>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</si>
  <si>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</si>
  <si>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</si>
  <si>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</si>
  <si>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</si>
  <si>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</si>
  <si>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</si>
  <si>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</si>
  <si>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</si>
  <si>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</si>
  <si>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</si>
  <si>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</si>
  <si>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</si>
  <si>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</si>
  <si>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</si>
  <si>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</si>
  <si>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</si>
  <si>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</si>
  <si>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</si>
  <si>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</si>
  <si>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</si>
  <si>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</si>
  <si>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</si>
  <si>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</si>
  <si>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</si>
  <si>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</si>
  <si>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</si>
  <si>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</si>
  <si>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</si>
  <si>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</si>
  <si>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</si>
  <si>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</si>
  <si>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</si>
  <si>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</si>
  <si>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</si>
  <si>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</si>
  <si>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</si>
  <si>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</si>
  <si>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</si>
  <si>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</si>
  <si>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</si>
  <si>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</si>
  <si>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</si>
  <si>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</si>
  <si>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</si>
  <si>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</si>
  <si>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</si>
  <si>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</si>
  <si>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</si>
  <si>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</si>
  <si>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</si>
  <si>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</si>
  <si>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</si>
  <si>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</si>
  <si>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</si>
  <si>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</si>
  <si>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</si>
  <si>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</si>
  <si>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</si>
  <si>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</si>
  <si>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</si>
  <si>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</si>
  <si>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</si>
  <si>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</si>
  <si>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</si>
  <si>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</si>
  <si>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</si>
  <si>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</si>
  <si>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</si>
  <si>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</si>
  <si>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</si>
  <si>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</si>
  <si>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</si>
  <si>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</si>
  <si>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</si>
  <si>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</si>
  <si>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</si>
  <si>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</si>
  <si>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</si>
  <si>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</si>
  <si>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</si>
  <si>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</si>
  <si>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</si>
  <si>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</si>
  <si>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</si>
  <si>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</si>
  <si>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</si>
  <si>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</si>
  <si>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</si>
  <si>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</si>
  <si>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</si>
  <si>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</si>
  <si>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</si>
  <si>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</si>
  <si>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</si>
  <si>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</si>
  <si>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</si>
  <si>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</si>
  <si>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</si>
  <si>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</si>
  <si>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</si>
  <si>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</si>
  <si>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</si>
  <si>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</si>
  <si>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</si>
  <si>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</si>
  <si>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</si>
  <si>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</si>
  <si>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</si>
  <si>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</si>
  <si>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</si>
  <si>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</si>
  <si>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</si>
  <si>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</si>
  <si>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</si>
  <si>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</si>
  <si>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</si>
  <si>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</si>
  <si>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</si>
  <si>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</si>
  <si>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</si>
  <si>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</si>
  <si>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</si>
  <si>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</si>
  <si>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</si>
  <si>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</si>
  <si>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</si>
  <si>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</si>
  <si>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</si>
  <si>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</si>
  <si>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</si>
  <si>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</si>
  <si>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</si>
  <si>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</si>
  <si>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</si>
  <si>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</si>
  <si>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</si>
  <si>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</si>
  <si>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</si>
  <si>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</si>
  <si>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</si>
  <si>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</si>
  <si>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</si>
  <si>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</si>
  <si>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</si>
  <si>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</si>
  <si>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</si>
  <si>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</si>
  <si>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</si>
  <si>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</si>
  <si>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</si>
  <si>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</si>
  <si>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</si>
  <si>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</si>
  <si>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</si>
  <si>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</si>
  <si>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</si>
  <si>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</si>
  <si>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</si>
  <si>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</si>
  <si>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</si>
  <si>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</si>
  <si>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</si>
  <si>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</si>
  <si>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</si>
  <si>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</si>
  <si>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</si>
  <si>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</si>
  <si>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</si>
  <si>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</si>
  <si>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</si>
  <si>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</si>
  <si>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</si>
  <si>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</si>
  <si>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</si>
  <si>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</si>
  <si>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</si>
  <si>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</si>
  <si>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</si>
  <si>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</si>
  <si>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</si>
  <si>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</si>
  <si>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</si>
  <si>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</si>
  <si>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</si>
  <si>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</si>
  <si>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</si>
  <si>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</si>
  <si>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</si>
  <si>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</si>
  <si>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</si>
  <si>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</si>
  <si>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</si>
  <si>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</si>
  <si>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</si>
  <si>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</si>
  <si>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</si>
  <si>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</si>
  <si>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</si>
  <si>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</si>
  <si>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</si>
  <si>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</si>
  <si>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</si>
  <si>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</si>
  <si>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</si>
  <si>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</si>
  <si>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</si>
  <si>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</si>
  <si>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</si>
  <si>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</si>
  <si>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</si>
  <si>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</si>
  <si>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</si>
  <si>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</si>
  <si>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</si>
  <si>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</si>
  <si>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</si>
  <si>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</si>
  <si>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</si>
  <si>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</si>
  <si>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</si>
  <si>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</si>
  <si>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</si>
  <si>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</si>
  <si>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</si>
  <si>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</si>
  <si>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</si>
  <si>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</si>
  <si>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</si>
  <si>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</si>
  <si>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</si>
  <si>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</si>
  <si>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</si>
  <si>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</si>
  <si>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</si>
  <si>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</si>
  <si>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</si>
  <si>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</si>
  <si>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</si>
  <si>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</si>
  <si>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</si>
  <si>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</si>
  <si>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</si>
  <si>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</si>
  <si>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</si>
  <si>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</si>
  <si>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</si>
  <si>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</si>
  <si>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</si>
  <si>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</si>
  <si>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</si>
  <si>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</si>
  <si>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</si>
  <si>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</si>
  <si>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</si>
  <si>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</si>
  <si>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</si>
  <si>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</si>
  <si>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</si>
  <si>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</si>
  <si>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</si>
  <si>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</si>
  <si>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</si>
  <si>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</si>
  <si>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</si>
  <si>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</si>
  <si>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</si>
  <si>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</si>
  <si>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</si>
  <si>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</si>
  <si>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</si>
  <si>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</si>
  <si>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</si>
  <si>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</si>
  <si>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</si>
  <si>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</si>
  <si>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</si>
  <si>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</si>
  <si>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</si>
  <si>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</si>
  <si>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</si>
  <si>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</si>
  <si>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</si>
  <si>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</si>
  <si>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</si>
  <si>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</si>
  <si>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</si>
  <si>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</si>
  <si>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</si>
  <si>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</si>
  <si>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</si>
  <si>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</si>
  <si>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</si>
  <si>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</si>
  <si>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</si>
  <si>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</si>
  <si>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</si>
  <si>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</si>
  <si>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</si>
  <si>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</si>
  <si>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</si>
  <si>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</si>
  <si>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</si>
  <si>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</si>
  <si>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</si>
  <si>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</si>
  <si>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</si>
  <si>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</si>
  <si>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</si>
  <si>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</si>
  <si>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</si>
  <si>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</si>
  <si>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</si>
  <si>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</si>
  <si>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</si>
  <si>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</si>
  <si>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</si>
  <si>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</si>
  <si>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</si>
  <si>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</si>
  <si>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</si>
  <si>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</si>
  <si>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</si>
  <si>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</si>
  <si>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</si>
  <si>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</si>
  <si>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</si>
  <si>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</si>
  <si>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</si>
  <si>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</si>
  <si>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</si>
  <si>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</si>
  <si>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</si>
  <si>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</si>
  <si>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</si>
  <si>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</si>
  <si>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</si>
  <si>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</si>
  <si>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</si>
  <si>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</si>
  <si>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</si>
  <si>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</si>
  <si>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</si>
  <si>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</si>
  <si>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</si>
  <si>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</si>
  <si>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</si>
  <si>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</si>
  <si>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</si>
  <si>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</si>
  <si>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</si>
  <si>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</si>
  <si>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</si>
  <si>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</si>
  <si>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</si>
  <si>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</si>
  <si>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</si>
  <si>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</si>
  <si>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</si>
  <si>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</si>
  <si>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</si>
  <si>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</si>
  <si>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</si>
  <si>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</si>
  <si>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</si>
  <si>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</si>
  <si>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</si>
  <si>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</si>
  <si>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</si>
  <si>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</si>
  <si>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</si>
  <si>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</si>
  <si>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</si>
  <si>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</si>
  <si>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</si>
  <si>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</si>
  <si>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</si>
  <si>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</si>
  <si>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</si>
  <si>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</si>
  <si>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</si>
  <si>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</si>
  <si>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</si>
  <si>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</si>
  <si>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</si>
  <si>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</si>
  <si>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</si>
  <si>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</si>
  <si>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</si>
  <si>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</si>
  <si>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</si>
  <si>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</si>
  <si>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</si>
  <si>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</si>
  <si>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</si>
  <si>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</si>
  <si>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</si>
  <si>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</si>
  <si>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</si>
  <si>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</si>
  <si>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</si>
  <si>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</si>
  <si>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</si>
  <si>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</si>
  <si>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</si>
  <si>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</si>
  <si>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</si>
  <si>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</si>
  <si>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</si>
  <si>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</si>
  <si>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</si>
  <si>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</si>
  <si>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</si>
  <si>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</si>
  <si>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</si>
  <si>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</si>
  <si>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</si>
  <si>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</si>
  <si>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</si>
  <si>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</si>
  <si>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</si>
  <si>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</si>
  <si>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</si>
  <si>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</si>
  <si>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</si>
  <si>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</si>
  <si>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</si>
  <si>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</si>
  <si>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</si>
  <si>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</si>
  <si>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</si>
  <si>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</si>
  <si>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</si>
  <si>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</si>
  <si>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</si>
  <si>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</si>
  <si>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</si>
  <si>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</si>
  <si>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</si>
  <si>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</si>
  <si>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</si>
  <si>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</si>
  <si>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</si>
  <si>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</si>
  <si>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</si>
  <si>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</si>
  <si>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</si>
  <si>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</si>
  <si>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</si>
  <si>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</si>
  <si>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</si>
  <si>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</si>
  <si>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</si>
  <si>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</si>
  <si>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</si>
  <si>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</si>
  <si>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</si>
  <si>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</si>
  <si>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</si>
  <si>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</si>
  <si>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</si>
  <si>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</si>
  <si>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</si>
  <si>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</si>
  <si>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</si>
  <si>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</si>
  <si>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</si>
  <si>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</si>
  <si>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</si>
  <si>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</si>
  <si>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</si>
  <si>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</si>
  <si>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</si>
  <si>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</si>
  <si>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</si>
  <si>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</si>
  <si>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</si>
  <si>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</si>
  <si>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</si>
  <si>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</si>
  <si>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</si>
  <si>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</si>
  <si>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</si>
  <si>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</si>
  <si>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</si>
  <si>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</si>
  <si>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</si>
  <si>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</si>
  <si>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</si>
  <si>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</si>
  <si>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</si>
  <si>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</si>
  <si>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</si>
  <si>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</si>
  <si>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</si>
  <si>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</si>
  <si>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</si>
  <si>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</si>
  <si>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</si>
  <si>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</si>
  <si>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</si>
  <si>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</si>
  <si>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</si>
  <si>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</si>
  <si>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</si>
  <si>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</si>
  <si>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</si>
  <si>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</si>
  <si>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</si>
  <si>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</si>
  <si>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</si>
  <si>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</si>
  <si>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</si>
  <si>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</si>
  <si>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</si>
  <si>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</si>
  <si>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</si>
  <si>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</si>
  <si>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</si>
  <si>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</si>
  <si>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</si>
  <si>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</si>
  <si>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</si>
  <si>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</si>
  <si>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</si>
  <si>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</si>
  <si>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</si>
  <si>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</si>
  <si>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</si>
  <si>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</si>
  <si>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</si>
  <si>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</si>
  <si>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</si>
  <si>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</si>
  <si>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</si>
  <si>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</si>
  <si>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</si>
  <si>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</si>
  <si>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</si>
  <si>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</si>
  <si>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</si>
  <si>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</si>
  <si>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</si>
  <si>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</si>
  <si>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</si>
  <si>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</si>
  <si>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</si>
  <si>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</si>
  <si>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</si>
  <si>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</si>
  <si>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</si>
  <si>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</si>
  <si>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</si>
  <si>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</si>
  <si>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</si>
  <si>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</si>
  <si>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</si>
  <si>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</si>
  <si>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</si>
  <si>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</si>
  <si>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</si>
  <si>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</si>
  <si>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</si>
  <si>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</si>
  <si>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</si>
  <si>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</si>
  <si>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</si>
  <si>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</si>
  <si>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</si>
  <si>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</si>
  <si>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</si>
  <si>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</si>
  <si>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</si>
  <si>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</si>
  <si>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</si>
  <si>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</si>
  <si>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</si>
  <si>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</si>
  <si>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</si>
  <si>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</si>
  <si>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</si>
  <si>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</si>
  <si>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</si>
  <si>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</si>
  <si>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</si>
  <si>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</si>
  <si>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</si>
  <si>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</si>
  <si>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</si>
  <si>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</si>
  <si>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</si>
  <si>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</si>
  <si>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</si>
  <si>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</si>
  <si>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</si>
  <si>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</si>
  <si>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</si>
  <si>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</si>
  <si>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</si>
  <si>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</si>
  <si>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</si>
  <si>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</si>
  <si>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</si>
  <si>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</si>
  <si>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</si>
  <si>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</si>
  <si>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</si>
  <si>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</si>
  <si>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</si>
  <si>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</si>
  <si>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</si>
  <si>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</si>
  <si>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</si>
  <si>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</si>
  <si>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</si>
  <si>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</si>
  <si>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</si>
  <si>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</si>
  <si>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</si>
  <si>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</si>
  <si>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</si>
  <si>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</si>
  <si>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</si>
  <si>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</si>
  <si>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</si>
  <si>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</si>
  <si>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</si>
  <si>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</si>
  <si>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</si>
  <si>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</si>
  <si>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</si>
  <si>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</si>
  <si>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</si>
  <si>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</si>
  <si>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</si>
  <si>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</si>
  <si>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</si>
  <si>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</si>
  <si>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</si>
  <si>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</si>
  <si>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</si>
  <si>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</si>
  <si>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</si>
  <si>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</si>
  <si>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</si>
  <si>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</si>
  <si>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</si>
  <si>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</si>
  <si>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</si>
  <si>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</si>
  <si>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</si>
  <si>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</si>
  <si>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</si>
  <si>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</si>
  <si>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</si>
  <si>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</si>
  <si>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</si>
  <si>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</si>
  <si>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</si>
  <si>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</si>
  <si>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</si>
  <si>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</si>
  <si>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</si>
  <si>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</si>
  <si>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</si>
  <si>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</si>
  <si>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</si>
  <si>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</si>
  <si>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</si>
  <si>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</si>
  <si>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</si>
  <si>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</si>
  <si>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</si>
  <si>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</si>
  <si>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</si>
  <si>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</si>
  <si>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</si>
  <si>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</si>
  <si>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</si>
  <si>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</si>
  <si>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</si>
  <si>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</si>
  <si>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</si>
  <si>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</si>
  <si>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</si>
  <si>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</si>
  <si>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</si>
  <si>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</si>
  <si>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</si>
  <si>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</si>
  <si>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</si>
  <si>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</si>
  <si>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</si>
  <si>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</si>
  <si>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</si>
  <si>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</si>
  <si>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</si>
  <si>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</si>
  <si>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</si>
  <si>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</si>
  <si>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</si>
  <si>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</si>
  <si>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</si>
  <si>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</si>
  <si>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</si>
  <si>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</si>
  <si>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</si>
  <si>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</si>
  <si>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</si>
  <si>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</si>
  <si>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</si>
  <si>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</si>
  <si>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</si>
  <si>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</si>
  <si>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</si>
  <si>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</si>
  <si>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</si>
  <si>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</si>
  <si>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</si>
  <si>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</si>
  <si>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</si>
  <si>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</si>
  <si>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</si>
  <si>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</si>
  <si>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</si>
  <si>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</si>
  <si>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</si>
  <si>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</si>
  <si>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</si>
  <si>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</si>
  <si>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</si>
  <si>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</si>
  <si>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</si>
  <si>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</si>
  <si>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</si>
  <si>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</si>
  <si>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</si>
  <si>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</si>
  <si>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</si>
  <si>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</si>
  <si>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</si>
  <si>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</si>
  <si>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</si>
  <si>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</si>
  <si>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</si>
  <si>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</si>
  <si>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</si>
  <si>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</si>
  <si>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</si>
  <si>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</si>
  <si>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</si>
  <si>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</si>
  <si>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</si>
  <si>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</si>
  <si>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</si>
  <si>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</si>
  <si>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</si>
  <si>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</si>
  <si>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</si>
  <si>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</si>
  <si>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</si>
  <si>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</si>
  <si>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</si>
  <si>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</si>
  <si>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</si>
  <si>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</si>
  <si>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</si>
  <si>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</si>
  <si>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</si>
  <si>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</si>
  <si>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</si>
  <si>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</si>
  <si>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</si>
  <si>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</si>
  <si>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</si>
  <si>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</si>
  <si>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</si>
  <si>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</si>
  <si>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</si>
  <si>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</si>
  <si>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</si>
  <si>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</si>
  <si>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</si>
  <si>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</si>
  <si>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</si>
  <si>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</si>
  <si>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</si>
  <si>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</si>
  <si>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</si>
  <si>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</si>
  <si>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</si>
  <si>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</si>
  <si>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</si>
  <si>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</si>
  <si>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</si>
  <si>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</si>
  <si>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</si>
  <si>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</si>
  <si>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</si>
  <si>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</si>
  <si>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</si>
  <si>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</si>
  <si>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</si>
  <si>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</si>
  <si>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</si>
  <si>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</si>
  <si>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</si>
  <si>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</si>
  <si>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</si>
  <si>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</si>
  <si>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</si>
  <si>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</si>
  <si>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</si>
  <si>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</si>
  <si>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</si>
  <si>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</si>
  <si>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</si>
  <si>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</si>
  <si>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</si>
  <si>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</si>
  <si>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</si>
  <si>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</si>
  <si>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</si>
  <si>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</si>
  <si>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</si>
  <si>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</si>
  <si>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</si>
  <si>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</si>
  <si>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</si>
  <si>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</si>
  <si>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</si>
  <si>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</si>
  <si>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</si>
  <si>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</si>
  <si>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</si>
  <si>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</si>
  <si>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</si>
  <si>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</si>
  <si>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</si>
  <si>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</si>
  <si>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</si>
  <si>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</si>
  <si>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</si>
  <si>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</si>
  <si>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</si>
  <si>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</si>
  <si>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</si>
  <si>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</si>
  <si>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</si>
  <si>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</si>
  <si>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</si>
  <si>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</si>
  <si>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</si>
  <si>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</si>
  <si>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</si>
  <si>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</si>
  <si>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</si>
  <si>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</si>
  <si>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</si>
  <si>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</si>
  <si>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</si>
  <si>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</si>
  <si>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</si>
  <si>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</si>
  <si>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</si>
  <si>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</si>
  <si>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</si>
  <si>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</si>
  <si>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</si>
  <si>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</si>
  <si>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</si>
  <si>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</si>
  <si>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</si>
  <si>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</si>
  <si>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</si>
  <si>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</si>
  <si>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</si>
  <si>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</si>
  <si>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</si>
  <si>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</si>
  <si>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</si>
  <si>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</si>
  <si>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</si>
  <si>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</si>
  <si>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</si>
  <si>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</si>
  <si>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</si>
  <si>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</si>
  <si>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</si>
  <si>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</si>
  <si>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</si>
  <si>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</si>
  <si>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</si>
  <si>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</si>
  <si>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</si>
  <si>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</si>
  <si>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</si>
  <si>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</si>
  <si>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</si>
  <si>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</si>
  <si>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</si>
  <si>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</si>
  <si>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</si>
  <si>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</si>
  <si>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</si>
  <si>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</si>
  <si>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</si>
  <si>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</si>
  <si>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</si>
  <si>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</si>
  <si>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</si>
  <si>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</si>
  <si>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</si>
  <si>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</si>
  <si>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</si>
  <si>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</si>
  <si>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</si>
  <si>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</si>
  <si>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</si>
  <si>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</si>
  <si>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</si>
  <si>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</si>
  <si>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</si>
  <si>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</si>
  <si>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</si>
  <si>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</si>
  <si>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</si>
  <si>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</si>
  <si>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</si>
  <si>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</si>
  <si>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</si>
  <si>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</si>
  <si>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</si>
  <si>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</si>
  <si>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</si>
  <si>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</si>
  <si>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</si>
  <si>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</si>
  <si>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</si>
  <si>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</si>
  <si>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</si>
  <si>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</si>
  <si>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</si>
  <si>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</si>
  <si>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</si>
  <si>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</si>
  <si>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</si>
  <si>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</si>
  <si>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</si>
  <si>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</si>
  <si>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</si>
  <si>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</si>
  <si>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</si>
  <si>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</si>
  <si>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</si>
  <si>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</si>
  <si>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</si>
  <si>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</si>
  <si>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</si>
  <si>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</si>
  <si>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</si>
  <si>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</si>
  <si>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</si>
  <si>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</si>
  <si>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</si>
  <si>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</si>
  <si>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</si>
  <si>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</si>
  <si>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</si>
  <si>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</si>
  <si>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</si>
  <si>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</si>
  <si>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</si>
  <si>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</si>
  <si>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</si>
  <si>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</si>
  <si>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</si>
  <si>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</si>
  <si>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</si>
  <si>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</si>
  <si>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</si>
  <si>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</si>
  <si>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</si>
  <si>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</si>
  <si>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</si>
  <si>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</si>
  <si>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</si>
  <si>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</si>
  <si>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</si>
  <si>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</si>
  <si>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</si>
  <si>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</si>
  <si>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</si>
  <si>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</si>
  <si>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</si>
  <si>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</si>
  <si>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</si>
  <si>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</si>
  <si>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</si>
  <si>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</si>
  <si>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</si>
  <si>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</si>
  <si>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</si>
  <si>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</si>
  <si>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</si>
  <si>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</si>
  <si>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</si>
  <si>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</si>
  <si>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</si>
  <si>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</si>
  <si>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</si>
  <si>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</si>
  <si>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</si>
  <si>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</si>
  <si>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</si>
  <si>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</si>
  <si>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</si>
  <si>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</si>
  <si>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</si>
  <si>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</si>
  <si>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</si>
  <si>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</si>
  <si>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</si>
  <si>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</si>
  <si>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</si>
  <si>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</si>
  <si>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</si>
  <si>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</si>
  <si>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</si>
  <si>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</si>
  <si>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</si>
  <si>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</si>
  <si>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</si>
  <si>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</si>
  <si>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</si>
  <si>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</si>
  <si>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</si>
  <si>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</si>
  <si>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</si>
  <si>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</si>
  <si>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</si>
  <si>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</si>
  <si>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</si>
  <si>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</si>
  <si>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</si>
  <si>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</si>
  <si>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</si>
  <si>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</si>
  <si>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</si>
  <si>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</si>
  <si>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</si>
  <si>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</si>
  <si>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</si>
  <si>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</si>
  <si>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</si>
  <si>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</si>
  <si>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</si>
  <si>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</si>
  <si>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</si>
  <si>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</si>
  <si>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</si>
  <si>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</si>
  <si>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</si>
  <si>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</si>
  <si>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</si>
  <si>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</si>
  <si>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</si>
  <si>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</si>
  <si>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</si>
  <si>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</si>
  <si>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</si>
  <si>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</si>
  <si>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</si>
  <si>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</si>
  <si>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</si>
  <si>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</si>
  <si>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</si>
  <si>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</si>
  <si>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</si>
  <si>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</si>
  <si>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</si>
  <si>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</si>
  <si>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</si>
  <si>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</si>
  <si>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</si>
  <si>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</si>
  <si>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</si>
  <si>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</si>
  <si>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</si>
  <si>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</si>
  <si>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</si>
  <si>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</si>
  <si>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</si>
  <si>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</si>
  <si>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</si>
  <si>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</si>
  <si>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</si>
  <si>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</si>
  <si>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</si>
  <si>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</si>
  <si>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</si>
  <si>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</si>
  <si>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</si>
  <si>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</si>
  <si>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</si>
  <si>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</si>
  <si>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</si>
  <si>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</si>
  <si>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</si>
  <si>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</si>
  <si>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</si>
  <si>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</si>
  <si>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</si>
  <si>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</si>
  <si>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</si>
  <si>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</si>
  <si>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</si>
  <si>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</si>
  <si>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</si>
  <si>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</si>
  <si>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</si>
  <si>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</si>
  <si>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</si>
  <si>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</si>
  <si>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</si>
  <si>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</si>
  <si>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</si>
  <si>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</si>
  <si>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</si>
  <si>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</si>
  <si>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</si>
  <si>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</si>
  <si>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</si>
  <si>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</si>
  <si>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</si>
  <si>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</si>
  <si>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</si>
  <si>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</si>
  <si>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</si>
  <si>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</si>
  <si>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</si>
  <si>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</si>
  <si>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</si>
  <si>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</si>
  <si>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</si>
  <si>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</si>
  <si>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</si>
  <si>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</si>
  <si>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</si>
  <si>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</si>
  <si>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</si>
  <si>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</si>
  <si>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</si>
  <si>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</si>
  <si>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</si>
  <si>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</si>
  <si>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</si>
  <si>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</si>
  <si>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</si>
  <si>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</si>
  <si>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</si>
  <si>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</si>
  <si>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</si>
  <si>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</si>
  <si>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</si>
  <si>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</si>
  <si>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</si>
  <si>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</si>
  <si>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</si>
  <si>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</si>
  <si>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</si>
  <si>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</si>
  <si>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</si>
  <si>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</si>
  <si>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</si>
  <si>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</si>
  <si>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</si>
  <si>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</si>
  <si>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</si>
  <si>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</si>
  <si>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</si>
  <si>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</si>
  <si>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</si>
  <si>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</si>
  <si>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</si>
  <si>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</si>
  <si>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</si>
  <si>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</si>
  <si>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</si>
  <si>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</si>
  <si>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</si>
  <si>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</si>
  <si>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</si>
  <si>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</si>
  <si>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</si>
  <si>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</si>
  <si>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</si>
  <si>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</si>
  <si>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</si>
  <si>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</si>
  <si>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</si>
  <si>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</si>
  <si>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</si>
  <si>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</si>
  <si>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</si>
  <si>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</si>
  <si>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</si>
  <si>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</si>
  <si>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</si>
  <si>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</si>
  <si>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</si>
  <si>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</si>
  <si>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</si>
  <si>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</si>
  <si>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</si>
  <si>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</si>
  <si>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</si>
  <si>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</si>
  <si>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</si>
  <si>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</si>
  <si>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</si>
  <si>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</si>
  <si>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</si>
  <si>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</si>
  <si>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</si>
  <si>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</si>
  <si>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</si>
  <si>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</si>
  <si>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</si>
  <si>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</si>
  <si>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</si>
  <si>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</si>
  <si>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</si>
  <si>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</si>
  <si>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</si>
  <si>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</si>
  <si>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</si>
  <si>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</si>
  <si>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</si>
  <si>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</si>
  <si>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</si>
  <si>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</si>
  <si>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</si>
  <si>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</si>
  <si>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</si>
  <si>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</si>
  <si>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</si>
  <si>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</si>
  <si>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</si>
  <si>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</si>
  <si>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</si>
  <si>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</si>
  <si>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</si>
  <si>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</si>
  <si>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</si>
  <si>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</si>
  <si>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</si>
  <si>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</si>
  <si>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</si>
  <si>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</si>
  <si>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</si>
  <si>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</si>
  <si>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</si>
  <si>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</si>
  <si>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</si>
  <si>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</si>
  <si>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</si>
  <si>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</si>
  <si>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</si>
  <si>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</si>
  <si>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</si>
  <si>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</si>
  <si>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</si>
  <si>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</si>
  <si>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</si>
  <si>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</si>
  <si>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</si>
  <si>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</si>
  <si>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</si>
  <si>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</si>
  <si>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</si>
  <si>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</si>
  <si>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</si>
  <si>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</si>
  <si>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</si>
  <si>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</si>
  <si>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</si>
  <si>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</si>
  <si>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</si>
  <si>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</si>
  <si>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</si>
  <si>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</si>
  <si>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</si>
  <si>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</si>
  <si>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</si>
  <si>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</si>
  <si>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</si>
  <si>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</si>
  <si>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</si>
  <si>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</si>
  <si>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</si>
  <si>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</si>
  <si>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</si>
  <si>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</si>
  <si>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</si>
  <si>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</si>
  <si>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</si>
  <si>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</si>
  <si>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</si>
  <si>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</si>
  <si>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</si>
  <si>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</si>
  <si>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</si>
  <si>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</si>
  <si>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</si>
  <si>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</si>
  <si>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</si>
  <si>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</si>
  <si>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</si>
  <si>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</si>
  <si>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</si>
  <si>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</si>
  <si>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</si>
  <si>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</si>
  <si>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</si>
  <si>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</si>
  <si>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</si>
  <si>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</si>
  <si>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</si>
  <si>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</si>
  <si>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</si>
  <si>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</si>
  <si>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</si>
  <si>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</si>
  <si>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</si>
  <si>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</si>
  <si>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</si>
  <si>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</si>
  <si>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</si>
  <si>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</si>
  <si>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</si>
  <si>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</si>
  <si>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</si>
  <si>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</si>
  <si>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</si>
  <si>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</si>
  <si>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</si>
  <si>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</si>
  <si>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</si>
  <si>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</si>
  <si>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</si>
  <si>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</si>
  <si>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</si>
  <si>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</si>
  <si>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</si>
  <si>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</si>
  <si>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</si>
  <si>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</si>
  <si>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</si>
  <si>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</si>
  <si>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</si>
  <si>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</si>
  <si>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</si>
  <si>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</si>
  <si>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</si>
  <si>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</si>
  <si>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</si>
  <si>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</si>
  <si>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</si>
  <si>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</si>
  <si>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</si>
  <si>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</si>
  <si>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</si>
  <si>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</si>
  <si>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</si>
  <si>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</si>
  <si>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</si>
  <si>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</si>
  <si>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</si>
  <si>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</si>
  <si>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</si>
  <si>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</si>
  <si>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</si>
  <si>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</si>
  <si>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</si>
  <si>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</si>
  <si>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</si>
  <si>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</si>
  <si>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</si>
  <si>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</si>
  <si>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</si>
  <si>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</si>
  <si>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</si>
  <si>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</si>
  <si>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</si>
  <si>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</si>
  <si>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</si>
  <si>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</si>
  <si>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</si>
  <si>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</si>
  <si>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</si>
  <si>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</si>
  <si>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</si>
  <si>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</si>
  <si>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</si>
  <si>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</si>
  <si>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</si>
  <si>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</si>
  <si>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</si>
  <si>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</si>
  <si>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</si>
  <si>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</si>
  <si>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</si>
  <si>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</si>
  <si>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</si>
  <si>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</si>
  <si>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</si>
  <si>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</si>
  <si>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</si>
  <si>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</si>
  <si>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</si>
  <si>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</si>
  <si>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</si>
  <si>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</si>
  <si>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</si>
  <si>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</si>
  <si>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</si>
  <si>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</si>
  <si>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</si>
  <si>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</si>
  <si>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</si>
  <si>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</si>
  <si>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</si>
  <si>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</si>
  <si>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</si>
  <si>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</si>
  <si>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</si>
  <si>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</si>
  <si>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</si>
  <si>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</si>
  <si>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</si>
  <si>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</si>
  <si>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</si>
  <si>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</si>
  <si>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</si>
  <si>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</si>
  <si>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</si>
  <si>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</si>
  <si>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</si>
  <si>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</si>
  <si>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</si>
  <si>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</si>
  <si>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</si>
  <si>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</si>
  <si>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</si>
  <si>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</si>
  <si>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</si>
  <si>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</si>
  <si>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</si>
  <si>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</si>
  <si>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</si>
  <si>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</si>
  <si>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</si>
  <si>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</si>
  <si>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</si>
  <si>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</si>
  <si>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</si>
  <si>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</si>
  <si>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</si>
  <si>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</si>
  <si>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</si>
  <si>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</si>
  <si>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</si>
  <si>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</si>
  <si>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</si>
  <si>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</si>
  <si>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</si>
  <si>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</si>
  <si>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</si>
  <si>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</si>
  <si>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</si>
  <si>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</si>
  <si>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</si>
  <si>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</si>
  <si>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</si>
  <si>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</si>
  <si>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</si>
  <si>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</si>
  <si>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</si>
  <si>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</si>
  <si>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</si>
  <si>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</si>
  <si>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</si>
  <si>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</si>
  <si>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</si>
  <si>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</si>
  <si>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</si>
  <si>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</si>
  <si>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</si>
  <si>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</si>
  <si>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</si>
  <si>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</si>
  <si>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</si>
  <si>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</si>
  <si>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</si>
  <si>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</si>
  <si>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</si>
  <si>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</si>
  <si>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</si>
  <si>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</si>
  <si>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</si>
  <si>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</si>
  <si>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</si>
  <si>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</si>
  <si>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</si>
  <si>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</si>
  <si>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</si>
  <si>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</si>
  <si>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</si>
  <si>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</si>
  <si>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</si>
  <si>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</si>
  <si>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</si>
  <si>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</si>
  <si>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</si>
  <si>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</si>
  <si>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</si>
  <si>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</si>
  <si>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</si>
  <si>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</si>
  <si>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</si>
  <si>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</si>
  <si>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</si>
  <si>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</si>
  <si>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</si>
  <si>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</si>
  <si>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</si>
  <si>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</si>
  <si>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</si>
  <si>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</si>
  <si>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</si>
  <si>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</si>
  <si>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</si>
  <si>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</si>
  <si>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</si>
  <si>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</si>
  <si>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</si>
  <si>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</si>
  <si>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</si>
  <si>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</si>
  <si>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</si>
  <si>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</si>
  <si>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</si>
  <si>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</si>
  <si>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</si>
  <si>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</si>
  <si>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</si>
  <si>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</si>
  <si>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</si>
  <si>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</si>
  <si>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</si>
  <si>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</si>
  <si>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</si>
  <si>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</si>
  <si>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</si>
  <si>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</si>
  <si>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</si>
  <si>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</si>
  <si>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</si>
  <si>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</si>
  <si>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</si>
  <si>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</si>
  <si>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</si>
  <si>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</si>
  <si>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</si>
  <si>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</si>
  <si>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</si>
  <si>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</si>
  <si>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</si>
  <si>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</si>
  <si>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</si>
  <si>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</si>
  <si>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</si>
  <si>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</si>
  <si>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</si>
  <si>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</si>
  <si>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</si>
  <si>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</si>
  <si>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</si>
  <si>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</si>
  <si>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</si>
  <si>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</si>
  <si>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</si>
  <si>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</si>
  <si>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</si>
  <si>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</si>
  <si>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</si>
  <si>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</si>
  <si>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</si>
  <si>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</si>
  <si>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</si>
  <si>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</si>
  <si>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</si>
  <si>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</si>
  <si>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</si>
  <si>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</si>
  <si>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</si>
  <si>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</si>
  <si>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</si>
  <si>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</si>
  <si>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</si>
  <si>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</si>
  <si>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</si>
  <si>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</si>
  <si>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</si>
  <si>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</si>
  <si>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</si>
  <si>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</si>
  <si>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</si>
  <si>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</si>
  <si>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</si>
  <si>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</si>
  <si>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</si>
  <si>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</si>
  <si>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</si>
  <si>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</si>
  <si>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</si>
  <si>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</si>
  <si>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</si>
  <si>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</si>
  <si>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</si>
  <si>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</si>
  <si>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</si>
  <si>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</si>
  <si>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</si>
  <si>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</si>
  <si>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</si>
  <si>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</si>
  <si>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</si>
  <si>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</si>
  <si>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</si>
  <si>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</si>
  <si>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</si>
  <si>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</si>
  <si>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</si>
  <si>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</si>
  <si>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</si>
  <si>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</si>
  <si>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</si>
  <si>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</si>
  <si>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</si>
  <si>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</si>
  <si>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</si>
  <si>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</si>
  <si>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</si>
  <si>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</si>
  <si>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</si>
  <si>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</si>
  <si>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</si>
  <si>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</si>
  <si>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</si>
  <si>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</si>
  <si>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</si>
  <si>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</si>
  <si>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</si>
  <si>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</si>
  <si>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</si>
  <si>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</si>
  <si>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</si>
  <si>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</si>
  <si>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</si>
  <si>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</si>
  <si>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</si>
  <si>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</si>
  <si>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</si>
  <si>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</si>
  <si>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</si>
  <si>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</si>
  <si>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</si>
  <si>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</si>
  <si>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</si>
  <si>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</si>
  <si>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</si>
  <si>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</si>
  <si>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</si>
  <si>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</si>
  <si>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</si>
  <si>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</si>
  <si>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</si>
  <si>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</si>
  <si>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</si>
  <si>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</si>
  <si>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</si>
  <si>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</si>
  <si>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</si>
  <si>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</si>
  <si>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</si>
  <si>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</si>
  <si>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</si>
  <si>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</si>
  <si>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</si>
  <si>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</si>
  <si>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</si>
  <si>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</si>
  <si>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</si>
  <si>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</si>
  <si>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</si>
  <si>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</si>
  <si>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</si>
  <si>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</si>
  <si>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</si>
  <si>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</si>
  <si>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</si>
  <si>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</si>
  <si>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</si>
  <si>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</si>
  <si>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</si>
  <si>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</si>
  <si>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</si>
  <si>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</si>
  <si>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</si>
  <si>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</si>
  <si>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</si>
  <si>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</si>
  <si>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</si>
  <si>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</si>
  <si>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</si>
  <si>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</si>
  <si>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</si>
  <si>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</si>
  <si>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</si>
  <si>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</si>
  <si>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</si>
  <si>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</si>
  <si>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</si>
  <si>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</si>
  <si>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</si>
  <si>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</si>
  <si>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</si>
  <si>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</si>
  <si>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</si>
  <si>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</si>
  <si>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</si>
  <si>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</si>
  <si>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</si>
  <si>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</si>
  <si>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</si>
  <si>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</si>
  <si>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</si>
  <si>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</si>
  <si>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</si>
  <si>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</si>
  <si>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</si>
  <si>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</si>
  <si>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</si>
  <si>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</si>
  <si>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</si>
  <si>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</si>
  <si>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</si>
  <si>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</si>
  <si>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</si>
  <si>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</si>
  <si>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</si>
  <si>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</si>
  <si>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</si>
  <si>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</si>
  <si>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</si>
  <si>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</si>
  <si>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</si>
  <si>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</si>
  <si>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</si>
  <si>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</si>
  <si>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</si>
  <si>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</si>
  <si>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</si>
  <si>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</si>
  <si>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</si>
  <si>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</si>
  <si>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</si>
  <si>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</si>
  <si>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</si>
  <si>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</si>
  <si>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</si>
  <si>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</si>
  <si>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</si>
  <si>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</si>
  <si>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</si>
  <si>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</si>
  <si>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</si>
  <si>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</si>
  <si>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</si>
  <si>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</si>
  <si>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</si>
  <si>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</si>
  <si>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</si>
  <si>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</si>
  <si>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</si>
  <si>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</si>
  <si>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</si>
  <si>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</si>
  <si>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</si>
  <si>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</si>
  <si>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</si>
  <si>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</si>
  <si>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</si>
  <si>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</si>
  <si>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</si>
  <si>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</si>
  <si>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</si>
  <si>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</si>
  <si>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</si>
  <si>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</si>
  <si>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</si>
  <si>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</si>
  <si>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</si>
  <si>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</si>
  <si>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</si>
  <si>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</si>
  <si>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</si>
  <si>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</si>
  <si>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</si>
  <si>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</si>
  <si>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</si>
  <si>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</si>
  <si>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</si>
  <si>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</si>
  <si>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</si>
  <si>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</si>
  <si>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</si>
  <si>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</si>
  <si>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</si>
  <si>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</si>
  <si>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</si>
  <si>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</si>
  <si>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</si>
  <si>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</si>
  <si>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</si>
  <si>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</si>
  <si>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</si>
  <si>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</si>
  <si>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</si>
  <si>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</si>
  <si>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</si>
  <si>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</si>
  <si>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</si>
  <si>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</si>
  <si>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</si>
  <si>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</si>
  <si>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</si>
  <si>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</si>
  <si>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</si>
  <si>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</si>
  <si>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</si>
  <si>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</si>
  <si>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</si>
  <si>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</si>
  <si>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</si>
  <si>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</si>
  <si>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</si>
  <si>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</si>
  <si>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</si>
  <si>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</si>
  <si>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</si>
  <si>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</si>
  <si>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</si>
  <si>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</si>
  <si>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</si>
  <si>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</si>
  <si>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</si>
  <si>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</si>
  <si>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</si>
  <si>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</si>
  <si>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</si>
  <si>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</si>
  <si>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</si>
  <si>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</si>
  <si>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</si>
  <si>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</si>
  <si>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</si>
  <si>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</si>
  <si>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</si>
  <si>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</si>
  <si>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</si>
  <si>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</si>
  <si>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</si>
  <si>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</si>
  <si>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</si>
  <si>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</si>
  <si>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</si>
  <si>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</si>
  <si>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</si>
  <si>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</si>
  <si>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</si>
  <si>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</si>
  <si>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</si>
  <si>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</si>
  <si>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</si>
  <si>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</si>
  <si>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</si>
  <si>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</si>
  <si>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</si>
  <si>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</si>
  <si>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</si>
  <si>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</si>
  <si>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</si>
  <si>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</si>
  <si>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</si>
  <si>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</si>
  <si>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</si>
  <si>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</si>
  <si>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</si>
  <si>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</si>
  <si>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</si>
  <si>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</si>
  <si>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</si>
  <si>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</si>
  <si>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</si>
  <si>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</si>
  <si>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</si>
  <si>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</si>
  <si>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</si>
  <si>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</si>
  <si>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</si>
  <si>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</si>
  <si>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</si>
  <si>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</si>
  <si>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</si>
  <si>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</si>
  <si>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</si>
  <si>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</si>
  <si>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</si>
  <si>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</si>
  <si>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</si>
  <si>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</si>
  <si>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</si>
  <si>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</si>
  <si>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</si>
  <si>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</si>
  <si>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</si>
  <si>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</si>
  <si>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</si>
  <si>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</si>
  <si>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</si>
  <si>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</si>
  <si>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</si>
  <si>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</si>
  <si>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</si>
  <si>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</si>
  <si>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</si>
  <si>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</si>
  <si>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</si>
  <si>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</si>
  <si>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</si>
  <si>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</si>
  <si>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</si>
  <si>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</si>
  <si>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</si>
  <si>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</si>
  <si>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</si>
  <si>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</si>
  <si>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</si>
  <si>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</si>
  <si>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</si>
  <si>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</si>
  <si>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</si>
  <si>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</si>
  <si>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</si>
  <si>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</si>
  <si>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</si>
  <si>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</si>
  <si>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</si>
  <si>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</si>
  <si>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</si>
  <si>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</si>
  <si>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</si>
  <si>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</si>
  <si>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</si>
  <si>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</si>
  <si>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</si>
  <si>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</si>
  <si>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</si>
  <si>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</si>
  <si>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</si>
  <si>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</si>
  <si>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</si>
  <si>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</si>
  <si>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</si>
  <si>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</si>
  <si>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</si>
  <si>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</si>
  <si>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</si>
  <si>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</si>
  <si>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</si>
  <si>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</si>
  <si>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</si>
  <si>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</si>
  <si>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</si>
  <si>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</si>
  <si>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</si>
  <si>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</si>
  <si>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</si>
  <si>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</si>
  <si>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</si>
  <si>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</si>
  <si>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</si>
  <si>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</si>
  <si>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</si>
  <si>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</si>
  <si>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</si>
  <si>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</si>
  <si>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</si>
  <si>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</si>
  <si>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</si>
  <si>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</si>
  <si>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</si>
  <si>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</si>
  <si>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</si>
  <si>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</si>
  <si>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</si>
  <si>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</si>
  <si>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</si>
  <si>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</si>
  <si>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</si>
  <si>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</si>
  <si>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</si>
  <si>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</si>
  <si>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</si>
  <si>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</si>
  <si>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</si>
  <si>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</si>
  <si>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</si>
  <si>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</si>
  <si>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</si>
  <si>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</si>
  <si>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</si>
  <si>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</si>
  <si>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</si>
  <si>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</si>
  <si>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</si>
  <si>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</si>
  <si>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</si>
  <si>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</si>
  <si>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</si>
  <si>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</si>
  <si>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</si>
  <si>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</si>
  <si>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</si>
  <si>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</si>
  <si>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</si>
  <si>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</si>
  <si>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</si>
  <si>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</si>
  <si>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</si>
  <si>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</si>
  <si>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</si>
  <si>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</si>
  <si>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</si>
  <si>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</si>
  <si>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</si>
  <si>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</si>
  <si>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</si>
  <si>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</si>
  <si>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</si>
  <si>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</si>
  <si>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</si>
  <si>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</si>
  <si>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</si>
  <si>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</si>
  <si>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</si>
  <si>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</si>
  <si>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</si>
  <si>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</si>
  <si>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</si>
  <si>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</si>
  <si>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</si>
  <si>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</si>
  <si>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</si>
  <si>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</si>
  <si>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</si>
  <si>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</si>
  <si>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</si>
  <si>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</si>
  <si>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</si>
  <si>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</si>
  <si>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</si>
  <si>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</si>
  <si>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</si>
  <si>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</si>
  <si>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</si>
  <si>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</si>
  <si>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</si>
  <si>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</si>
  <si>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</si>
  <si>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</si>
  <si>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</si>
  <si>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</si>
  <si>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</si>
  <si>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</si>
  <si>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</si>
  <si>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</si>
  <si>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</si>
  <si>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</si>
  <si>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</si>
  <si>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</si>
  <si>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</si>
  <si>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</si>
  <si>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</si>
  <si>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</si>
  <si>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</si>
  <si>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</si>
  <si>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</si>
  <si>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</si>
  <si>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</si>
  <si>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</si>
  <si>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</si>
  <si>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</si>
  <si>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</si>
  <si>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</si>
  <si>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</si>
  <si>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</si>
  <si>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</si>
  <si>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</si>
  <si>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</si>
  <si>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</si>
  <si>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</si>
  <si>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</si>
  <si>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</si>
  <si>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</si>
  <si>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</si>
  <si>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</si>
  <si>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</si>
  <si>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</si>
  <si>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</si>
  <si>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</si>
  <si>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</si>
  <si>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</si>
  <si>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</si>
  <si>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</si>
  <si>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</si>
  <si>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</si>
  <si>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</si>
  <si>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</si>
  <si>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</si>
  <si>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</si>
  <si>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</si>
  <si>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</si>
  <si>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</si>
  <si>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</si>
  <si>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</si>
  <si>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</si>
  <si>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</si>
  <si>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</si>
  <si>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</si>
  <si>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</si>
  <si>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</si>
  <si>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</si>
  <si>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</si>
  <si>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</si>
  <si>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</si>
  <si>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</si>
  <si>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</si>
  <si>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</si>
  <si>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</si>
  <si>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</si>
  <si>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</si>
  <si>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</si>
  <si>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</si>
  <si>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</si>
  <si>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</si>
  <si>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</si>
  <si>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</si>
  <si>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</si>
  <si>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</si>
  <si>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</si>
  <si>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</si>
  <si>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</si>
  <si>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</si>
  <si>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</si>
  <si>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</si>
  <si>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</si>
  <si>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</si>
  <si>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</si>
  <si>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</si>
  <si>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</si>
  <si>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</si>
  <si>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</si>
  <si>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</si>
  <si>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</si>
  <si>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</si>
  <si>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</si>
  <si>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</si>
  <si>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</si>
  <si>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</si>
  <si>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</si>
  <si>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</si>
  <si>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</si>
  <si>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</si>
  <si>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</si>
  <si>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</si>
  <si>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</si>
  <si>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</si>
  <si>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</si>
  <si>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</si>
  <si>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</si>
  <si>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</si>
  <si>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</si>
  <si>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</si>
  <si>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</si>
  <si>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</si>
  <si>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</si>
  <si>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</si>
  <si>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</si>
  <si>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</si>
  <si>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</si>
  <si>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</si>
  <si>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</si>
  <si>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</si>
  <si>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</si>
  <si>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</si>
  <si>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</si>
  <si>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</si>
  <si>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</si>
  <si>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</si>
  <si>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</si>
  <si>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</si>
  <si>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</si>
  <si>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</si>
  <si>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</si>
  <si>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</si>
  <si>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</si>
  <si>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</si>
  <si>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</si>
  <si>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</si>
  <si>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</si>
  <si>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</si>
  <si>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</si>
  <si>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</si>
  <si>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</si>
  <si>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</si>
  <si>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</si>
  <si>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</si>
  <si>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</si>
  <si>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</si>
  <si>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</si>
  <si>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</si>
  <si>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</si>
  <si>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</si>
  <si>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</si>
  <si>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</si>
  <si>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</si>
  <si>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</si>
  <si>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</si>
  <si>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</si>
  <si>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</si>
  <si>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</si>
  <si>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</si>
  <si>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</si>
  <si>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</si>
  <si>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</si>
  <si>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</si>
  <si>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</si>
  <si>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</si>
  <si>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</si>
  <si>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</si>
  <si>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</si>
  <si>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</si>
  <si>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</si>
  <si>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</si>
  <si>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</si>
  <si>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</si>
  <si>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</si>
  <si>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</si>
  <si>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</si>
  <si>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</si>
  <si>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</si>
  <si>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</si>
  <si>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</si>
  <si>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</si>
  <si>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</si>
  <si>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</si>
  <si>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</si>
  <si>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</si>
  <si>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</si>
  <si>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</si>
  <si>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</si>
  <si>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</si>
  <si>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</si>
  <si>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</si>
  <si>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</si>
  <si>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</si>
  <si>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</si>
  <si>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</si>
  <si>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</si>
  <si>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</si>
  <si>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</si>
  <si>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</si>
  <si>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</si>
  <si>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</si>
  <si>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</si>
  <si>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</si>
  <si>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</si>
  <si>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</si>
  <si>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</si>
  <si>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</si>
  <si>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</si>
  <si>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</si>
  <si>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</si>
  <si>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</si>
  <si>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</si>
  <si>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</si>
  <si>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</si>
  <si>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</si>
  <si>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</si>
  <si>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</si>
  <si>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</si>
  <si>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</si>
  <si>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</si>
  <si>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</si>
  <si>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</si>
  <si>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</si>
  <si>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</si>
  <si>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</si>
  <si>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</si>
  <si>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</si>
  <si>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</si>
  <si>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</si>
  <si>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</si>
  <si>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</si>
  <si>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</si>
  <si>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</si>
  <si>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</si>
  <si>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</si>
  <si>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</si>
  <si>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</si>
  <si>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</si>
  <si>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</si>
  <si>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</si>
  <si>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</si>
  <si>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</si>
  <si>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</si>
  <si>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</si>
  <si>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</si>
  <si>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</si>
  <si>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</si>
  <si>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</si>
  <si>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</si>
  <si>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</si>
  <si>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</si>
  <si>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</si>
  <si>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</si>
  <si>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</si>
  <si>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</si>
  <si>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</si>
  <si>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</si>
  <si>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</si>
  <si>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</si>
  <si>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</si>
  <si>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</si>
  <si>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</si>
  <si>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</si>
  <si>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</si>
  <si>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</si>
  <si>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</si>
  <si>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</si>
  <si>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</si>
  <si>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</si>
  <si>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</si>
  <si>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</si>
  <si>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</si>
  <si>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</si>
  <si>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</si>
  <si>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</si>
  <si>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</si>
  <si>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</si>
  <si>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</si>
  <si>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</si>
  <si>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</si>
  <si>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</si>
  <si>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</si>
  <si>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</si>
  <si>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</si>
  <si>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</si>
  <si>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</si>
  <si>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</si>
  <si>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</si>
  <si>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</si>
  <si>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</si>
  <si>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</si>
  <si>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</si>
  <si>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</si>
  <si>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</si>
  <si>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</si>
  <si>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</si>
  <si>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</si>
  <si>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</si>
  <si>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</si>
  <si>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</si>
  <si>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</si>
  <si>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</si>
  <si>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</si>
  <si>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</si>
  <si>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</si>
  <si>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</si>
  <si>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</si>
  <si>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</si>
  <si>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</si>
  <si>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</si>
  <si>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</si>
  <si>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</si>
  <si>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</si>
  <si>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</si>
  <si>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</si>
  <si>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</si>
  <si>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</si>
  <si>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</si>
  <si>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</si>
  <si>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</si>
  <si>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</si>
  <si>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</si>
  <si>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</si>
  <si>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</si>
  <si>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</si>
  <si>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</si>
  <si>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</si>
  <si>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</si>
  <si>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</si>
  <si>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</si>
  <si>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</si>
  <si>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</si>
  <si>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</si>
  <si>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</si>
  <si>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</si>
  <si>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</si>
  <si>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</si>
  <si>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</si>
  <si>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</si>
  <si>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</si>
  <si>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</si>
  <si>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</si>
  <si>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</si>
  <si>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</si>
  <si>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</si>
  <si>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</si>
  <si>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</si>
  <si>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</si>
  <si>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</si>
  <si>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</si>
  <si>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</si>
  <si>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</si>
  <si>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</si>
  <si>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</si>
  <si>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</si>
  <si>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</si>
  <si>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</si>
  <si>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</si>
  <si>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</si>
  <si>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</si>
  <si>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</si>
  <si>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</si>
  <si>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</si>
  <si>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</si>
  <si>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</si>
  <si>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</si>
  <si>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</si>
  <si>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</si>
  <si>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</si>
  <si>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</si>
  <si>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</si>
  <si>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</si>
  <si>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</si>
  <si>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</si>
  <si>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</si>
  <si>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</si>
  <si>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</si>
  <si>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</si>
  <si>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</si>
  <si>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</si>
  <si>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</si>
  <si>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</si>
  <si>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</si>
  <si>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</si>
  <si>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</si>
  <si>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</si>
  <si>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</si>
  <si>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</si>
  <si>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</si>
  <si>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</si>
  <si>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</si>
  <si>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</si>
  <si>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</si>
  <si>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</si>
  <si>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</si>
  <si>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</si>
  <si>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</si>
  <si>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</si>
  <si>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</si>
  <si>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</si>
  <si>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</si>
  <si>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</si>
  <si>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</si>
  <si>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</si>
  <si>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</si>
  <si>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</si>
  <si>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</si>
  <si>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</si>
  <si>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</si>
  <si>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</si>
  <si>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</si>
  <si>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</si>
  <si>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</si>
  <si>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</si>
  <si>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</si>
  <si>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</si>
  <si>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</si>
  <si>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</si>
  <si>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</si>
  <si>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</si>
  <si>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</si>
  <si>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</si>
  <si>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</si>
  <si>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</si>
  <si>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</si>
  <si>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</si>
  <si>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</si>
  <si>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</si>
  <si>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</si>
  <si>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</si>
  <si>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</si>
  <si>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</si>
  <si>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</si>
  <si>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</si>
  <si>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</si>
  <si>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</si>
  <si>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</si>
  <si>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</si>
  <si>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</si>
  <si>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</si>
  <si>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</si>
  <si>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</si>
  <si>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</si>
  <si>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</si>
  <si>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</si>
  <si>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</si>
  <si>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</si>
  <si>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</si>
  <si>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</si>
  <si>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</si>
  <si>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</si>
  <si>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</si>
  <si>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</si>
  <si>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</si>
  <si>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</si>
  <si>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</si>
  <si>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</si>
  <si>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</si>
  <si>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</si>
  <si>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</si>
  <si>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</si>
  <si>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</si>
  <si>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</si>
  <si>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</si>
  <si>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</si>
  <si>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</si>
  <si>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</si>
  <si>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</si>
  <si>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</si>
  <si>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</si>
  <si>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</si>
  <si>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</si>
  <si>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</si>
  <si>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</si>
  <si>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</si>
  <si>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</si>
  <si>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</si>
  <si>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</si>
  <si>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</si>
  <si>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</si>
  <si>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</si>
  <si>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</si>
  <si>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</si>
  <si>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</si>
  <si>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</si>
  <si>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</si>
  <si>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</si>
  <si>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</si>
  <si>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</si>
  <si>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</si>
  <si>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</si>
  <si>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</si>
  <si>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</si>
  <si>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</si>
  <si>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</si>
  <si>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</si>
  <si>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</si>
  <si>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</si>
  <si>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</si>
  <si>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</si>
  <si>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</si>
  <si>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</si>
  <si>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</si>
  <si>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</si>
  <si>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</si>
  <si>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</si>
  <si>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</si>
  <si>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</si>
  <si>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</si>
  <si>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</si>
  <si>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</si>
  <si>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</si>
  <si>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</si>
  <si>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</si>
  <si>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</si>
  <si>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</si>
  <si>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</si>
  <si>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</si>
  <si>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</si>
  <si>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</si>
  <si>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</si>
  <si>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</si>
  <si>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</si>
  <si>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</si>
  <si>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</si>
  <si>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</si>
  <si>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</si>
  <si>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</si>
  <si>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</si>
  <si>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</si>
  <si>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</si>
  <si>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</si>
  <si>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</si>
  <si>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</si>
  <si>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</si>
  <si>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</si>
  <si>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</si>
  <si>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</si>
  <si>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</si>
  <si>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</si>
  <si>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</si>
  <si>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</si>
  <si>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</si>
  <si>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</si>
  <si>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</si>
  <si>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</si>
  <si>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</si>
  <si>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</si>
  <si>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</si>
  <si>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</si>
  <si>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</si>
  <si>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</si>
  <si>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</si>
  <si>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</si>
  <si>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</si>
  <si>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</si>
  <si>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</si>
  <si>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</si>
  <si>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</si>
  <si>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</si>
  <si>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</si>
  <si>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</si>
  <si>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</si>
  <si>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</si>
  <si>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</si>
  <si>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</si>
  <si>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</si>
  <si>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</si>
  <si>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</si>
  <si>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</si>
  <si>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</si>
  <si>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</si>
  <si>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</si>
  <si>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</si>
  <si>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</si>
  <si>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</si>
  <si>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</si>
  <si>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</si>
  <si>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</si>
  <si>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</si>
  <si>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</si>
  <si>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</si>
  <si>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</si>
  <si>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</si>
  <si>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</si>
  <si>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</si>
  <si>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</si>
  <si>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</si>
  <si>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</si>
  <si>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</si>
  <si>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</si>
  <si>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</si>
  <si>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</si>
  <si>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</si>
  <si>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</si>
  <si>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</si>
  <si>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</si>
  <si>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</si>
  <si>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</si>
  <si>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</si>
  <si>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</si>
  <si>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</si>
  <si>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</si>
  <si>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</si>
  <si>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</si>
  <si>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</si>
  <si>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</si>
  <si>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</si>
  <si>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</si>
  <si>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</si>
  <si>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</si>
  <si>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</si>
  <si>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</si>
  <si>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</si>
  <si>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</si>
  <si>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</si>
  <si>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</si>
  <si>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</si>
  <si>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</si>
  <si>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</si>
  <si>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</si>
  <si>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</si>
  <si>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</si>
  <si>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</si>
  <si>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</si>
  <si>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</si>
  <si>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</si>
  <si>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</si>
  <si>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</si>
  <si>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</si>
  <si>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</si>
  <si>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</si>
  <si>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</si>
  <si>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</si>
  <si>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</si>
  <si>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</si>
  <si>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</si>
  <si>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</si>
  <si>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</si>
  <si>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</si>
  <si>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</si>
  <si>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</si>
  <si>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</si>
  <si>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</si>
  <si>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</si>
  <si>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</si>
  <si>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</si>
  <si>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</si>
  <si>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</si>
  <si>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</si>
  <si>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</si>
  <si>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</si>
  <si>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</si>
  <si>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</si>
  <si>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</si>
  <si>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</si>
  <si>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</si>
  <si>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</si>
  <si>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</si>
  <si>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</si>
  <si>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</si>
  <si>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</si>
  <si>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</si>
  <si>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</si>
  <si>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</si>
  <si>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</si>
  <si>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</si>
  <si>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</si>
  <si>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</si>
  <si>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</si>
  <si>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</si>
  <si>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</si>
  <si>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</si>
  <si>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</si>
  <si>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</si>
  <si>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</si>
  <si>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</si>
  <si>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</si>
  <si>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</si>
  <si>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</si>
  <si>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</si>
  <si>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</si>
  <si>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</si>
  <si>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</si>
  <si>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</si>
  <si>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</si>
  <si>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</si>
  <si>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</si>
  <si>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</si>
  <si>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</si>
  <si>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</si>
  <si>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</si>
  <si>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</si>
  <si>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</si>
  <si>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</si>
  <si>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</si>
  <si>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</si>
  <si>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</si>
  <si>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</si>
  <si>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</si>
  <si>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</si>
  <si>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</si>
  <si>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</si>
  <si>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</si>
  <si>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</si>
  <si>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</si>
  <si>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</si>
  <si>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</si>
  <si>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</si>
  <si>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</si>
  <si>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</si>
  <si>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</si>
  <si>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</si>
  <si>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</si>
  <si>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</si>
  <si>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</si>
  <si>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</si>
  <si>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</si>
  <si>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</si>
  <si>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</si>
  <si>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</si>
  <si>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</si>
  <si>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</si>
  <si>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</si>
  <si>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</si>
  <si>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</si>
  <si>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</si>
  <si>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</si>
  <si>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</si>
  <si>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</si>
  <si>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</si>
  <si>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</si>
  <si>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</si>
  <si>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</si>
  <si>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</si>
  <si>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</si>
  <si>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</si>
  <si>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</si>
  <si>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</si>
  <si>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</si>
  <si>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</si>
  <si>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</si>
  <si>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</si>
  <si>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</si>
  <si>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</si>
  <si>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</si>
  <si>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</si>
  <si>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</si>
  <si>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</si>
  <si>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</si>
  <si>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</si>
  <si>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</si>
  <si>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</si>
  <si>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</si>
  <si>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</si>
  <si>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</si>
  <si>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</si>
  <si>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</si>
  <si>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</si>
  <si>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</si>
  <si>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</si>
  <si>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</si>
  <si>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</si>
  <si>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</si>
  <si>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</si>
  <si>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</si>
  <si>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</si>
  <si>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</si>
  <si>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</si>
  <si>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</si>
  <si>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</si>
  <si>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</si>
  <si>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</si>
  <si>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</si>
  <si>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</si>
  <si>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</si>
  <si>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</si>
  <si>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</si>
  <si>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</si>
  <si>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</si>
  <si>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</si>
  <si>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</si>
  <si>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</si>
  <si>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</si>
  <si>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</si>
  <si>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</si>
  <si>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</si>
  <si>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</si>
  <si>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</si>
  <si>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</si>
  <si>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</si>
  <si>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</si>
  <si>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</si>
  <si>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</si>
  <si>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</si>
  <si>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</si>
  <si>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</si>
  <si>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</si>
  <si>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</si>
  <si>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</si>
  <si>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</si>
  <si>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</si>
  <si>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</si>
  <si>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</si>
  <si>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</si>
  <si>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</si>
  <si>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</si>
  <si>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</si>
  <si>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</si>
  <si>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</si>
  <si>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</si>
  <si>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</si>
  <si>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</si>
  <si>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</si>
  <si>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</si>
  <si>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</si>
  <si>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</si>
  <si>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</si>
  <si>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</si>
  <si>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</si>
  <si>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</si>
  <si>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</si>
  <si>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</si>
  <si>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</si>
  <si>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</si>
  <si>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</si>
  <si>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</si>
  <si>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</si>
  <si>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</si>
  <si>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</si>
  <si>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</si>
  <si>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</si>
  <si>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</si>
  <si>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</si>
  <si>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</si>
  <si>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</si>
  <si>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</si>
  <si>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</si>
  <si>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</si>
  <si>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</si>
  <si>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</si>
  <si>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</si>
  <si>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</si>
  <si>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</si>
  <si>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</si>
  <si>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</si>
  <si>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</si>
  <si>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</si>
  <si>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</si>
  <si>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</si>
  <si>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</si>
  <si>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</si>
  <si>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</si>
  <si>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</si>
  <si>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</si>
  <si>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</si>
  <si>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</si>
  <si>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</si>
  <si>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</si>
  <si>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</si>
  <si>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</si>
  <si>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</si>
  <si>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</si>
  <si>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</si>
  <si>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</si>
  <si>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</si>
  <si>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</si>
  <si>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</si>
  <si>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</si>
  <si>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</si>
  <si>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</si>
  <si>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</si>
  <si>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</si>
  <si>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</si>
  <si>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</si>
  <si>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</si>
  <si>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</si>
  <si>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</si>
  <si>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</si>
  <si>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</si>
  <si>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</si>
  <si>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</si>
  <si>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</si>
  <si>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</si>
  <si>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</si>
  <si>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</si>
  <si>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</si>
  <si>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</si>
  <si>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</si>
  <si>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</si>
  <si>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</si>
  <si>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</si>
  <si>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</si>
  <si>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</si>
  <si>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</si>
  <si>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</si>
  <si>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</si>
  <si>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</si>
  <si>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</si>
  <si>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</si>
  <si>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</si>
  <si>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</si>
  <si>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</si>
  <si>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</si>
  <si>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</si>
  <si>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</si>
  <si>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</si>
  <si>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</si>
  <si>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</si>
  <si>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</si>
  <si>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</si>
  <si>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</si>
  <si>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</si>
  <si>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</si>
  <si>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</si>
  <si>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</si>
  <si>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</si>
  <si>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</si>
  <si>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</si>
  <si>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</si>
  <si>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</si>
  <si>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</si>
  <si>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</si>
  <si>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</si>
  <si>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</si>
  <si>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</si>
  <si>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</si>
  <si>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</si>
  <si>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</si>
  <si>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</si>
  <si>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</si>
  <si>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</si>
  <si>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</si>
  <si>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</si>
  <si>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</si>
  <si>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</si>
  <si>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</si>
  <si>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</si>
  <si>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</si>
  <si>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</si>
  <si>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</si>
  <si>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</si>
  <si>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</si>
  <si>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</si>
  <si>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</si>
  <si>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</si>
  <si>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</si>
  <si>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</si>
  <si>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</si>
  <si>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</si>
  <si>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</si>
  <si>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</si>
  <si>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</si>
  <si>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</si>
  <si>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</si>
  <si>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</si>
  <si>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</si>
  <si>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</si>
  <si>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</si>
  <si>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</si>
  <si>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</si>
  <si>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</si>
  <si>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</si>
  <si>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</si>
  <si>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</si>
  <si>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</si>
  <si>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</si>
  <si>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</si>
  <si>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</si>
  <si>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</si>
  <si>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</si>
  <si>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</si>
  <si>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</si>
  <si>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</si>
  <si>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</si>
  <si>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</si>
  <si>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</si>
  <si>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</si>
  <si>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</si>
  <si>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</si>
  <si>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</si>
  <si>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</si>
  <si>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</si>
  <si>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</si>
  <si>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</si>
  <si>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</si>
  <si>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</si>
  <si>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</si>
  <si>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</si>
  <si>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</si>
  <si>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</si>
  <si>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</si>
  <si>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</si>
  <si>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</si>
  <si>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</si>
  <si>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</si>
  <si>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</si>
  <si>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</si>
  <si>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</si>
  <si>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</si>
  <si>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</si>
  <si>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</si>
  <si>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</si>
  <si>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</si>
  <si>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</si>
  <si>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</si>
  <si>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</si>
  <si>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</si>
  <si>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</si>
  <si>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</si>
  <si>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</si>
  <si>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</si>
  <si>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</si>
  <si>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</si>
  <si>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</si>
  <si>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</si>
  <si>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</si>
  <si>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</si>
  <si>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</si>
  <si>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</si>
  <si>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</si>
  <si>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</si>
  <si>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</si>
  <si>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</si>
  <si>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</si>
  <si>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</si>
  <si>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</si>
  <si>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</si>
  <si>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</si>
  <si>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</si>
  <si>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</si>
  <si>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</si>
  <si>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</si>
  <si>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</si>
  <si>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</si>
  <si>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</si>
  <si>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</si>
  <si>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</si>
  <si>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</si>
  <si>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</si>
  <si>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</si>
  <si>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</si>
  <si>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</si>
  <si>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</si>
  <si>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</si>
  <si>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</si>
  <si>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</si>
  <si>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</si>
  <si>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</si>
  <si>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</si>
  <si>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</si>
  <si>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</si>
  <si>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</si>
  <si>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</si>
  <si>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</si>
  <si>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</si>
  <si>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</si>
  <si>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</si>
  <si>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</si>
  <si>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</si>
  <si>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</si>
  <si>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</si>
  <si>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</si>
  <si>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</si>
  <si>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</si>
  <si>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</si>
  <si>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</si>
  <si>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</si>
  <si>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</si>
  <si>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</si>
  <si>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</si>
  <si>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</si>
  <si>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</si>
  <si>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</si>
  <si>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</si>
  <si>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</si>
  <si>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</si>
  <si>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</si>
  <si>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</si>
  <si>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</si>
  <si>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</si>
  <si>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</si>
  <si>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</si>
  <si>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</si>
  <si>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</si>
  <si>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</si>
  <si>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</si>
  <si>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</si>
  <si>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</si>
  <si>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</si>
  <si>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</si>
  <si>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</si>
  <si>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</si>
  <si>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</si>
  <si>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</si>
  <si>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</si>
  <si>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</si>
  <si>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</si>
  <si>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</si>
  <si>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</si>
  <si>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</si>
  <si>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</si>
  <si>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</si>
  <si>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</si>
  <si>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</si>
  <si>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</si>
  <si>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</si>
  <si>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</si>
  <si>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</si>
  <si>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</si>
  <si>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</si>
  <si>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</si>
  <si>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</si>
  <si>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</si>
  <si>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</si>
  <si>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</si>
  <si>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</si>
  <si>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</si>
  <si>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</si>
  <si>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</si>
  <si>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</si>
  <si>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</si>
  <si>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</si>
  <si>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</si>
  <si>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</si>
  <si>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</si>
  <si>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</si>
  <si>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</si>
  <si>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</si>
  <si>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</si>
  <si>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</si>
  <si>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</si>
  <si>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</si>
  <si>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</si>
  <si>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</si>
  <si>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</si>
  <si>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</si>
  <si>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</si>
  <si>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</si>
  <si>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</si>
  <si>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</si>
  <si>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</si>
  <si>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</si>
  <si>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</si>
  <si>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</si>
  <si>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</si>
  <si>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</si>
  <si>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</si>
  <si>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</si>
  <si>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</si>
  <si>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</si>
  <si>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</si>
  <si>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</si>
  <si>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</si>
  <si>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</si>
  <si>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</si>
  <si>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</si>
  <si>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</si>
  <si>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</si>
  <si>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</si>
  <si>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</si>
  <si>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</si>
  <si>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</si>
  <si>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</si>
  <si>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</si>
  <si>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</si>
  <si>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</si>
  <si>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</si>
  <si>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</si>
  <si>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</si>
  <si>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</si>
  <si>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</si>
  <si>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</si>
  <si>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</si>
  <si>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</si>
  <si>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</si>
  <si>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</si>
  <si>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</si>
  <si>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</si>
  <si>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</si>
  <si>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</si>
  <si>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</si>
  <si>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</si>
  <si>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</si>
  <si>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</si>
  <si>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</si>
  <si>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</si>
  <si>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</si>
  <si>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</si>
  <si>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</si>
  <si>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</si>
  <si>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</si>
  <si>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</si>
  <si>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</si>
  <si>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</si>
  <si>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</si>
  <si>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</si>
  <si>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</si>
  <si>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</si>
  <si>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</si>
  <si>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</si>
  <si>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</si>
  <si>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</si>
  <si>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</si>
  <si>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</si>
  <si>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</si>
  <si>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</si>
  <si>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</si>
  <si>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</si>
  <si>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</si>
  <si>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</si>
  <si>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</si>
  <si>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</si>
  <si>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</si>
  <si>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</si>
  <si>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</si>
  <si>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</si>
  <si>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</si>
  <si>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</si>
  <si>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</si>
  <si>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</si>
  <si>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</si>
  <si>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</si>
  <si>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</si>
  <si>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</si>
  <si>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</si>
  <si>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</si>
  <si>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</si>
  <si>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</si>
  <si>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</si>
  <si>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</si>
  <si>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</si>
  <si>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</si>
  <si>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</si>
  <si>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</si>
  <si>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</si>
  <si>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</si>
  <si>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</si>
  <si>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</si>
  <si>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</si>
  <si>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</si>
  <si>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</si>
  <si>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</si>
  <si>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</si>
  <si>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</si>
  <si>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</si>
  <si>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</si>
  <si>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</si>
  <si>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</si>
  <si>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</si>
  <si>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</si>
  <si>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</si>
  <si>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</si>
  <si>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</si>
  <si>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</si>
  <si>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</si>
  <si>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</si>
  <si>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</si>
  <si>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</si>
  <si>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</si>
  <si>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</si>
  <si>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</si>
  <si>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</si>
  <si>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</si>
  <si>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</si>
  <si>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</si>
  <si>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</si>
  <si>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</si>
  <si>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</si>
  <si>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</si>
  <si>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</si>
  <si>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</si>
  <si>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</si>
  <si>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</si>
  <si>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</si>
  <si>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</si>
  <si>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</si>
  <si>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</si>
  <si>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</si>
  <si>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</si>
  <si>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</si>
  <si>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</si>
  <si>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</si>
  <si>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</si>
  <si>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</si>
  <si>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</si>
  <si>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</si>
  <si>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</si>
  <si>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</si>
  <si>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</si>
  <si>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</si>
  <si>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</si>
  <si>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</si>
  <si>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</si>
  <si>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</si>
  <si>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</si>
  <si>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</si>
  <si>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</si>
  <si>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</si>
  <si>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</si>
  <si>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</si>
  <si>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</si>
  <si>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</si>
  <si>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</si>
  <si>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</si>
  <si>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</si>
  <si>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</si>
  <si>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</si>
  <si>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</si>
  <si>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</si>
  <si>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</si>
  <si>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</si>
  <si>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</si>
  <si>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</si>
  <si>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</si>
  <si>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</si>
  <si>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</si>
  <si>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</si>
  <si>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</si>
  <si>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</si>
  <si>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</si>
  <si>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</si>
  <si>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</si>
  <si>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</si>
  <si>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</si>
  <si>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</si>
  <si>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</si>
  <si>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</si>
  <si>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</si>
  <si>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</si>
  <si>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</si>
  <si>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</si>
  <si>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</si>
  <si>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</si>
  <si>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</si>
  <si>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</si>
  <si>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</si>
  <si>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</si>
  <si>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</si>
  <si>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</si>
  <si>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</si>
  <si>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</si>
  <si>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</si>
  <si>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</si>
  <si>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</si>
  <si>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</si>
  <si>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</si>
  <si>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</si>
  <si>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</si>
  <si>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</si>
  <si>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</si>
  <si>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</si>
  <si>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</si>
  <si>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</si>
  <si>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</si>
  <si>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</si>
  <si>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</si>
  <si>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</si>
  <si>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</si>
  <si>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</si>
  <si>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</si>
  <si>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</si>
  <si>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</si>
  <si>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</si>
  <si>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</si>
  <si>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</si>
  <si>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</si>
  <si>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</si>
  <si>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</si>
  <si>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</si>
  <si>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</si>
  <si>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</si>
  <si>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</si>
  <si>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</si>
  <si>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</si>
  <si>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</si>
  <si>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</si>
  <si>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</si>
  <si>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</si>
  <si>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</si>
  <si>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</si>
  <si>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</si>
  <si>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</si>
  <si>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</si>
  <si>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</si>
  <si>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</si>
  <si>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</si>
  <si>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</si>
  <si>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</si>
  <si>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</si>
  <si>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</si>
  <si>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</si>
  <si>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</si>
  <si>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</si>
  <si>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</si>
  <si>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</si>
  <si>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</si>
  <si>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</si>
  <si>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</si>
  <si>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</si>
  <si>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</si>
  <si>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</si>
  <si>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</si>
  <si>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</si>
  <si>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</si>
  <si>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</si>
  <si>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</si>
  <si>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</si>
  <si>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</si>
  <si>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</si>
  <si>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</si>
  <si>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</si>
  <si>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</si>
  <si>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</si>
  <si>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</si>
  <si>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</si>
  <si>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</si>
  <si>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</si>
  <si>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</si>
  <si>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</si>
  <si>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</si>
  <si>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</si>
  <si>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</si>
  <si>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</si>
  <si>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</si>
  <si>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</si>
  <si>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</si>
  <si>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</si>
  <si>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</si>
  <si>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</si>
  <si>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</si>
  <si>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</si>
  <si>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</si>
  <si>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</si>
  <si>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</si>
  <si>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</si>
  <si>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</si>
  <si>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</si>
  <si>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</si>
  <si>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</si>
  <si>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</si>
  <si>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</si>
  <si>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</si>
  <si>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</si>
  <si>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</si>
  <si>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</si>
  <si>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</si>
  <si>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</si>
  <si>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</si>
  <si>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</si>
  <si>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</si>
  <si>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</si>
  <si>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</si>
  <si>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</si>
  <si>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</si>
  <si>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</si>
  <si>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</si>
  <si>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</si>
  <si>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</si>
  <si>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</si>
  <si>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</si>
  <si>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</si>
  <si>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</si>
  <si>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</si>
  <si>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</si>
  <si>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</si>
  <si>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</si>
  <si>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</si>
  <si>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</si>
  <si>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</si>
  <si>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</si>
  <si>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</si>
  <si>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</si>
  <si>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</si>
  <si>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</si>
  <si>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</si>
  <si>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</si>
  <si>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</si>
  <si>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</si>
  <si>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</si>
  <si>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</si>
  <si>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</si>
  <si>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</si>
  <si>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</si>
  <si>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</si>
  <si>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</si>
  <si>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</si>
  <si>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</si>
  <si>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</si>
  <si>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</si>
  <si>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</si>
  <si>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</si>
  <si>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</si>
  <si>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</si>
  <si>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</si>
  <si>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</si>
  <si>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</si>
  <si>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</si>
  <si>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</si>
  <si>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</si>
  <si>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</si>
  <si>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</si>
  <si>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</si>
  <si>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</si>
  <si>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</si>
  <si>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</si>
  <si>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</si>
  <si>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</si>
  <si>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</si>
  <si>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</si>
  <si>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</si>
  <si>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</si>
  <si>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</si>
  <si>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</si>
  <si>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</si>
  <si>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</si>
  <si>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</si>
  <si>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</si>
  <si>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</si>
  <si>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</si>
  <si>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</si>
  <si>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</si>
  <si>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</si>
  <si>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</si>
  <si>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</si>
  <si>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</si>
  <si>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</si>
  <si>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</si>
  <si>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</si>
  <si>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</si>
  <si>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</si>
  <si>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</si>
  <si>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</si>
  <si>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</si>
  <si>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</si>
  <si>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</si>
  <si>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</si>
  <si>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</si>
  <si>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</si>
  <si>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</si>
  <si>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</si>
  <si>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</si>
  <si>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</si>
  <si>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</si>
  <si>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</si>
  <si>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</si>
  <si>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</si>
  <si>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</si>
  <si>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</si>
  <si>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</si>
  <si>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</si>
  <si>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</si>
  <si>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</si>
  <si>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</si>
  <si>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</si>
  <si>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</si>
  <si>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</si>
  <si>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</si>
  <si>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</si>
  <si>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</si>
  <si>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</si>
  <si>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</si>
  <si>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</si>
  <si>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</si>
  <si>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</si>
  <si>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</si>
  <si>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</si>
  <si>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</si>
  <si>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</si>
  <si>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</si>
  <si>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</si>
  <si>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</si>
  <si>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</si>
  <si>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</si>
  <si>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</si>
  <si>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</si>
  <si>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</si>
  <si>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</si>
  <si>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</si>
  <si>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</si>
  <si>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</si>
  <si>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</si>
  <si>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</si>
  <si>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</si>
  <si>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</si>
  <si>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</si>
  <si>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</si>
  <si>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</si>
  <si>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</si>
  <si>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</si>
  <si>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</si>
  <si>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</si>
  <si>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</si>
  <si>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</si>
  <si>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</si>
  <si>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</si>
  <si>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</si>
  <si>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</si>
  <si>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</si>
  <si>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</si>
  <si>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</si>
  <si>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</si>
  <si>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</si>
  <si>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</si>
  <si>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</si>
  <si>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</si>
  <si>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</si>
  <si>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</si>
  <si>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</si>
  <si>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</si>
  <si>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</si>
  <si>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</si>
  <si>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</si>
  <si>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</si>
  <si>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</si>
  <si>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</si>
  <si>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</si>
  <si>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</si>
  <si>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</si>
  <si>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</si>
  <si>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</si>
  <si>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</si>
  <si>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</si>
  <si>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</si>
  <si>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</si>
  <si>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</si>
  <si>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</si>
  <si>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</si>
  <si>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</si>
  <si>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</si>
  <si>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</si>
  <si>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</si>
  <si>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</si>
  <si>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</si>
  <si>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</si>
  <si>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</si>
  <si>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</si>
  <si>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</si>
  <si>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</si>
  <si>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</si>
  <si>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</si>
  <si>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</si>
  <si>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</si>
  <si>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</si>
  <si>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</si>
  <si>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</si>
  <si>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</si>
  <si>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</si>
  <si>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</si>
  <si>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</si>
  <si>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</si>
  <si>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</si>
  <si>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</si>
  <si>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</si>
  <si>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</si>
  <si>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</si>
  <si>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</si>
  <si>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</si>
  <si>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</si>
  <si>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</si>
  <si>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</si>
  <si>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</si>
  <si>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</si>
  <si>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</si>
  <si>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</si>
  <si>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</si>
  <si>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</si>
  <si>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</si>
  <si>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</si>
  <si>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</si>
  <si>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</si>
  <si>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</si>
  <si>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</si>
  <si>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</si>
  <si>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</si>
  <si>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</si>
  <si>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</si>
  <si>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</si>
  <si>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</si>
  <si>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</si>
  <si>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</si>
  <si>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</si>
  <si>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</si>
  <si>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</si>
  <si>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</si>
  <si>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</si>
  <si>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</si>
  <si>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</si>
  <si>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</si>
  <si>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</si>
  <si>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</si>
  <si>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</si>
  <si>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</si>
  <si>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</si>
  <si>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</si>
  <si>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</si>
  <si>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</si>
  <si>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</si>
  <si>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</si>
  <si>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</si>
  <si>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</si>
  <si>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</si>
  <si>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</si>
  <si>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</si>
  <si>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</si>
  <si>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</si>
  <si>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</si>
  <si>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</si>
  <si>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</si>
  <si>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</si>
  <si>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</si>
  <si>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</si>
  <si>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</si>
  <si>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</si>
  <si>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</si>
  <si>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</si>
  <si>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</si>
  <si>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</si>
  <si>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</si>
  <si>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</si>
  <si>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</si>
  <si>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</si>
  <si>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</si>
  <si>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</si>
  <si>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</si>
  <si>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</si>
  <si>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</si>
  <si>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</si>
  <si>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</si>
  <si>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</si>
  <si>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</si>
  <si>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</si>
  <si>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</si>
  <si>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</si>
  <si>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</si>
  <si>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</si>
  <si>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</si>
  <si>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</si>
  <si>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</si>
  <si>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</si>
  <si>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</si>
  <si>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</si>
  <si>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</si>
  <si>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</si>
  <si>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</si>
  <si>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</si>
  <si>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</si>
  <si>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</si>
  <si>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</si>
  <si>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</si>
  <si>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</si>
  <si>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</si>
  <si>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</si>
  <si>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</si>
  <si>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</si>
  <si>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</si>
  <si>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</si>
  <si>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</si>
  <si>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</si>
  <si>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</si>
  <si>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</si>
  <si>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</si>
  <si>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</si>
  <si>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</si>
  <si>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</si>
  <si>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</si>
  <si>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</si>
  <si>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</si>
  <si>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</si>
  <si>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</si>
  <si>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</si>
  <si>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</si>
  <si>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</si>
  <si>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</si>
  <si>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</si>
  <si>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</si>
  <si>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</si>
  <si>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</si>
  <si>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</si>
  <si>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</si>
  <si>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</si>
  <si>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</si>
  <si>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</si>
  <si>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</si>
  <si>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</si>
  <si>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</si>
  <si>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</si>
  <si>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</si>
  <si>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</si>
  <si>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</si>
  <si>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</si>
  <si>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</si>
  <si>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</si>
  <si>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</si>
  <si>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</si>
  <si>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</si>
  <si>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</si>
  <si>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</si>
  <si>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</si>
  <si>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</si>
  <si>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</si>
  <si>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</si>
  <si>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</si>
  <si>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</si>
  <si>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</si>
  <si>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</si>
  <si>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</si>
  <si>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</si>
  <si>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</si>
  <si>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</si>
  <si>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</si>
  <si>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</si>
  <si>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</si>
  <si>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</si>
  <si>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</si>
  <si>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</si>
  <si>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</si>
  <si>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</si>
  <si>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</si>
  <si>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</si>
  <si>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</si>
  <si>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</si>
  <si>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</si>
  <si>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</si>
  <si>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</si>
  <si>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</si>
  <si>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</si>
  <si>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</si>
  <si>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</si>
  <si>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</si>
  <si>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</si>
  <si>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</si>
  <si>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</si>
  <si>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</si>
  <si>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</si>
  <si>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</si>
  <si>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</si>
  <si>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</si>
  <si>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</si>
  <si>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</si>
  <si>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</si>
  <si>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</si>
  <si>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</si>
  <si>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</si>
  <si>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</si>
  <si>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</si>
  <si>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</si>
  <si>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</si>
  <si>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</si>
  <si>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</si>
  <si>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</si>
  <si>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</si>
  <si>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</si>
  <si>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</si>
  <si>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</si>
  <si>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</si>
  <si>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</si>
  <si>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</si>
  <si>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</si>
  <si>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</si>
  <si>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</si>
  <si>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</si>
  <si>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</si>
  <si>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</si>
  <si>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</si>
  <si>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</si>
  <si>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</si>
  <si>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</si>
  <si>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</si>
  <si>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</si>
  <si>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</si>
  <si>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</si>
  <si>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</si>
  <si>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</si>
  <si>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</si>
  <si>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</si>
  <si>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</si>
  <si>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</si>
  <si>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</si>
  <si>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</si>
  <si>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</si>
  <si>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</si>
  <si>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</si>
  <si>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</si>
  <si>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</si>
  <si>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</si>
  <si>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</si>
  <si>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</si>
  <si>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</si>
  <si>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</si>
  <si>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</si>
  <si>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</si>
  <si>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</si>
  <si>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</si>
  <si>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</si>
  <si>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</si>
  <si>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</si>
  <si>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</si>
  <si>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</si>
  <si>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</si>
  <si>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</si>
  <si>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</si>
  <si>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</si>
  <si>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</si>
  <si>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</si>
  <si>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</si>
  <si>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</si>
  <si>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</si>
  <si>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</si>
  <si>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</si>
  <si>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</si>
  <si>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</si>
  <si>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</si>
  <si>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</si>
  <si>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</si>
  <si>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</si>
  <si>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</si>
  <si>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</si>
  <si>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</si>
  <si>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</si>
  <si>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</si>
  <si>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</si>
  <si>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</si>
  <si>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</si>
  <si>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</si>
  <si>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</si>
  <si>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</si>
  <si>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</si>
  <si>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</si>
  <si>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</si>
  <si>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</si>
  <si>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</si>
  <si>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</si>
  <si>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</si>
  <si>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</si>
  <si>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</si>
  <si>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</si>
  <si>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</si>
  <si>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</si>
  <si>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</si>
  <si>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</si>
  <si>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</si>
  <si>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</si>
  <si>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</si>
  <si>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</si>
  <si>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</si>
  <si>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</si>
  <si>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</si>
  <si>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</si>
  <si>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</si>
  <si>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</si>
  <si>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</si>
  <si>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</si>
  <si>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</si>
  <si>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</si>
  <si>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</si>
  <si>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</si>
  <si>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</si>
  <si>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</si>
  <si>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</si>
  <si>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</si>
  <si>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</si>
  <si>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</si>
  <si>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</si>
  <si>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</si>
  <si>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</si>
  <si>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</si>
  <si>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</si>
  <si>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</si>
  <si>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</si>
  <si>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</si>
  <si>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</si>
  <si>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</si>
  <si>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</si>
  <si>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</si>
  <si>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</si>
  <si>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</si>
  <si>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</si>
  <si>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</si>
  <si>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</si>
  <si>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</si>
  <si>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</si>
  <si>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</si>
  <si>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</si>
  <si>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</si>
  <si>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</si>
  <si>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</si>
  <si>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</si>
  <si>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</si>
  <si>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</si>
  <si>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</si>
  <si>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</si>
  <si>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</si>
  <si>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</si>
  <si>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</si>
  <si>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</si>
  <si>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</si>
  <si>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</si>
  <si>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</si>
  <si>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</si>
  <si>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</si>
  <si>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</si>
  <si>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</si>
  <si>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</si>
  <si>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</si>
  <si>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</si>
  <si>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</si>
  <si>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</si>
  <si>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</si>
  <si>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</si>
  <si>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</si>
  <si>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</si>
  <si>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</si>
  <si>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</si>
  <si>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</si>
  <si>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</si>
  <si>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</si>
  <si>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</si>
  <si>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</si>
  <si>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</si>
  <si>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</si>
  <si>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</si>
  <si>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</si>
  <si>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</si>
  <si>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</si>
  <si>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</si>
  <si>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</si>
  <si>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</si>
  <si>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</si>
  <si>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</si>
  <si>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</si>
  <si>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</si>
  <si>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</si>
  <si>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</si>
  <si>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</si>
  <si>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</si>
  <si>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</si>
  <si>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</si>
  <si>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</si>
  <si>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</si>
  <si>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</si>
  <si>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</si>
  <si>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</si>
  <si>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</si>
  <si>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</si>
  <si>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</si>
  <si>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</si>
  <si>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</si>
  <si>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</si>
  <si>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</si>
  <si>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</si>
  <si>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</si>
  <si>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</si>
  <si>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</si>
  <si>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</si>
  <si>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</si>
  <si>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</si>
  <si>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</si>
  <si>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</si>
  <si>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</si>
  <si>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</si>
  <si>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</si>
  <si>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</si>
  <si>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</si>
  <si>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</si>
  <si>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</si>
  <si>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</si>
  <si>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</si>
  <si>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</si>
  <si>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</si>
  <si>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</si>
  <si>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</si>
  <si>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</si>
  <si>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</si>
  <si>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</si>
  <si>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</si>
  <si>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</si>
  <si>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</si>
  <si>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</si>
  <si>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</si>
  <si>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</si>
  <si>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</si>
  <si>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</si>
  <si>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</si>
  <si>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</si>
  <si>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</si>
  <si>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</si>
  <si>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</si>
  <si>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</si>
  <si>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</si>
  <si>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</si>
  <si>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</si>
  <si>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</si>
  <si>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</si>
  <si>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</si>
  <si>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</si>
  <si>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</si>
  <si>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</si>
  <si>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</si>
  <si>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</si>
  <si>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</si>
  <si>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</si>
  <si>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</si>
  <si>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</si>
  <si>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</si>
  <si>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</si>
  <si>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</si>
  <si>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</si>
  <si>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</si>
  <si>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</si>
  <si>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</si>
  <si>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</si>
  <si>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</si>
  <si>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</si>
  <si>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</si>
  <si>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</si>
  <si>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</si>
  <si>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</si>
  <si>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</si>
  <si>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</si>
  <si>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</si>
  <si>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</si>
  <si>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</si>
  <si>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</si>
  <si>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</si>
  <si>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</si>
  <si>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</si>
  <si>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</si>
  <si>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</si>
  <si>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</si>
  <si>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</si>
  <si>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</si>
  <si>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</si>
  <si>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</si>
  <si>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</si>
  <si>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</si>
  <si>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</si>
  <si>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</si>
  <si>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</si>
  <si>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</si>
  <si>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</si>
  <si>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</si>
  <si>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</si>
  <si>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</si>
  <si>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</si>
  <si>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</si>
  <si>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</si>
  <si>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</si>
  <si>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</si>
  <si>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</si>
  <si>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</si>
  <si>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</si>
  <si>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</si>
  <si>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</si>
  <si>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</si>
  <si>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</si>
  <si>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</si>
  <si>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</si>
  <si>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</si>
  <si>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</si>
  <si>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</si>
  <si>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</si>
  <si>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</si>
  <si>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</si>
  <si>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</si>
  <si>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</si>
  <si>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</si>
  <si>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</si>
  <si>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</si>
  <si>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</si>
  <si>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</si>
  <si>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</si>
  <si>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</si>
  <si>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</si>
  <si>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</si>
  <si>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</si>
  <si>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</si>
  <si>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</si>
  <si>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</si>
  <si>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</si>
  <si>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</si>
  <si>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</si>
  <si>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</si>
  <si>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</si>
  <si>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</si>
  <si>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</si>
  <si>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</si>
  <si>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</si>
  <si>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</si>
  <si>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</si>
  <si>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</si>
  <si>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</si>
  <si>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</si>
  <si>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</si>
  <si>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</si>
  <si>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</si>
  <si>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</si>
  <si>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</si>
  <si>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</si>
  <si>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</si>
  <si>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</si>
  <si>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</si>
  <si>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</si>
  <si>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</si>
  <si>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</si>
  <si>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</si>
  <si>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</si>
  <si>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</si>
  <si>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</si>
  <si>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</si>
  <si>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</si>
  <si>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</si>
  <si>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</si>
  <si>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</si>
  <si>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</si>
  <si>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</si>
  <si>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</si>
  <si>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</si>
  <si>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</si>
  <si>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</si>
  <si>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</si>
  <si>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</si>
  <si>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</si>
  <si>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</si>
  <si>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</si>
  <si>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</si>
  <si>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</si>
  <si>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</si>
  <si>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</si>
  <si>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</si>
  <si>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</si>
  <si>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</si>
  <si>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</si>
  <si>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</si>
  <si>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</si>
  <si>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</si>
  <si>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</si>
  <si>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</si>
  <si>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</si>
  <si>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</si>
  <si>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</si>
  <si>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</si>
  <si>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</si>
  <si>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</si>
  <si>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</si>
  <si>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</si>
  <si>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</si>
  <si>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</si>
  <si>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</si>
  <si>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</si>
  <si>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</si>
  <si>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</si>
  <si>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</si>
  <si>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</si>
  <si>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</si>
  <si>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</si>
  <si>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</si>
  <si>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</si>
  <si>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</si>
  <si>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</si>
  <si>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</si>
  <si>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</si>
  <si>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</si>
  <si>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</si>
  <si>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</si>
  <si>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</si>
  <si>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</si>
  <si>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</si>
  <si>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</si>
  <si>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</si>
  <si>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</si>
  <si>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</si>
  <si>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</si>
  <si>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</si>
  <si>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</si>
  <si>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</si>
  <si>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</si>
  <si>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</si>
  <si>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</si>
  <si>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</si>
  <si>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</si>
  <si>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</si>
  <si>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</si>
  <si>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</si>
  <si>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</si>
  <si>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</si>
  <si>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</si>
  <si>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</si>
  <si>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</si>
  <si>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</si>
  <si>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</si>
  <si>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</si>
  <si>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</si>
  <si>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</si>
  <si>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</si>
  <si>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</si>
  <si>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</si>
  <si>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</si>
  <si>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</si>
  <si>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</si>
  <si>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</si>
  <si>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</si>
  <si>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</si>
  <si>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</si>
  <si>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</si>
  <si>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</si>
  <si>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</si>
  <si>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</si>
  <si>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</si>
  <si>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</si>
  <si>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</si>
  <si>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</si>
  <si>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</si>
  <si>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</si>
  <si>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</si>
  <si>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</si>
  <si>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</si>
  <si>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</si>
  <si>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</si>
  <si>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</si>
  <si>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</si>
  <si>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</si>
  <si>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</si>
  <si>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</si>
  <si>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</si>
  <si>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</si>
  <si>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</si>
  <si>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</si>
  <si>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</si>
  <si>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</si>
  <si>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</si>
  <si>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</si>
  <si>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</si>
  <si>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</si>
  <si>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</si>
  <si>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</si>
  <si>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</si>
  <si>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</si>
  <si>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</si>
  <si>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</si>
  <si>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</si>
  <si>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</si>
  <si>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</si>
  <si>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</si>
  <si>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</si>
  <si>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</si>
  <si>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</si>
  <si>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</si>
  <si>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</si>
  <si>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</si>
  <si>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</si>
  <si>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</si>
  <si>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</si>
  <si>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</si>
  <si>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</si>
  <si>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</si>
  <si>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</si>
  <si>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</si>
  <si>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</si>
  <si>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</si>
  <si>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</si>
  <si>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</si>
  <si>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</si>
  <si>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</si>
  <si>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</si>
  <si>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</si>
  <si>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</si>
  <si>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</si>
  <si>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</si>
  <si>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</si>
  <si>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</si>
  <si>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</si>
  <si>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</si>
  <si>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</si>
  <si>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</si>
  <si>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</si>
  <si>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</si>
  <si>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</si>
  <si>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</si>
  <si>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</si>
  <si>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</si>
  <si>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</si>
  <si>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</si>
  <si>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</si>
  <si>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</si>
  <si>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</si>
  <si>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</si>
  <si>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</si>
  <si>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</si>
  <si>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</si>
  <si>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</si>
  <si>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</si>
  <si>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</si>
  <si>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</si>
  <si>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</si>
  <si>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</si>
  <si>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</si>
  <si>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</si>
  <si>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</si>
  <si>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</si>
  <si>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</si>
  <si>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</si>
  <si>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</si>
  <si>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</si>
  <si>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</si>
  <si>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</si>
  <si>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</si>
  <si>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</si>
  <si>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</si>
  <si>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</si>
  <si>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</si>
  <si>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</si>
  <si>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</si>
  <si>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</si>
  <si>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</si>
  <si>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</si>
  <si>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</si>
  <si>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</si>
  <si>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</si>
  <si>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</si>
  <si>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</si>
  <si>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</si>
  <si>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</si>
  <si>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</si>
  <si>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</si>
  <si>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</si>
  <si>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</si>
  <si>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</si>
  <si>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</si>
  <si>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</si>
  <si>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</si>
  <si>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</si>
  <si>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</si>
  <si>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</si>
  <si>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</si>
  <si>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</si>
  <si>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</si>
  <si>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</si>
  <si>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</si>
  <si>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</si>
  <si>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</si>
  <si>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</si>
  <si>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</si>
  <si>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</si>
  <si>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</si>
  <si>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</si>
  <si>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</si>
  <si>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</si>
  <si>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</si>
  <si>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</si>
  <si>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</si>
  <si>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</si>
  <si>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</si>
  <si>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</si>
  <si>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</si>
  <si>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</si>
  <si>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</si>
  <si>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</si>
  <si>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</si>
  <si>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</si>
  <si>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</si>
  <si>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</si>
  <si>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</si>
  <si>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</si>
  <si>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</si>
  <si>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</si>
  <si>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</si>
  <si>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</si>
  <si>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</si>
  <si>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</si>
  <si>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</si>
  <si>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</si>
  <si>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</si>
  <si>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</si>
  <si>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</si>
  <si>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</si>
  <si>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</si>
  <si>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</si>
  <si>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</si>
  <si>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</si>
  <si>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</si>
  <si>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</si>
  <si>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</si>
  <si>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</si>
  <si>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</si>
  <si>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</si>
  <si>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</si>
  <si>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</si>
  <si>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</si>
  <si>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</si>
  <si>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</si>
  <si>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</si>
  <si>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</si>
  <si>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</si>
  <si>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</si>
  <si>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</si>
  <si>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</si>
  <si>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</si>
  <si>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</si>
  <si>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</si>
  <si>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</si>
  <si>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</si>
  <si>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</si>
  <si>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</si>
  <si>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</si>
  <si>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</si>
  <si>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</si>
  <si>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</si>
  <si>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</si>
  <si>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</si>
  <si>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</si>
  <si>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</si>
  <si>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</si>
  <si>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</si>
  <si>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</si>
  <si>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</si>
  <si>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</si>
  <si>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</si>
  <si>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</si>
  <si>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</si>
  <si>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</si>
  <si>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</si>
  <si>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</si>
  <si>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</si>
  <si>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</si>
  <si>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</si>
  <si>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</si>
  <si>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</si>
  <si>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</si>
  <si>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</si>
  <si>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</si>
  <si>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</si>
  <si>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</si>
  <si>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</si>
  <si>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</si>
  <si>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</si>
  <si>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</si>
  <si>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</si>
  <si>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</si>
  <si>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</si>
  <si>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</si>
  <si>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</si>
  <si>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</si>
  <si>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</si>
  <si>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</si>
  <si>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</si>
  <si>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</si>
  <si>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</si>
  <si>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</si>
  <si>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</si>
  <si>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</si>
  <si>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</si>
  <si>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</si>
  <si>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</si>
  <si>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</si>
  <si>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</si>
  <si>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</si>
  <si>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</si>
  <si>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</si>
  <si>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</si>
  <si>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</si>
  <si>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</si>
  <si>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</si>
  <si>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</si>
  <si>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</si>
  <si>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</si>
  <si>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</si>
  <si>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</si>
  <si>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</si>
  <si>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</si>
  <si>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</si>
  <si>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</si>
  <si>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</si>
  <si>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</si>
  <si>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</si>
  <si>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</si>
  <si>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</si>
  <si>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</si>
  <si>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</si>
  <si>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</si>
  <si>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</si>
  <si>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</si>
  <si>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</si>
  <si>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</si>
  <si>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</si>
  <si>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</si>
  <si>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</si>
  <si>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</si>
  <si>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</si>
  <si>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</si>
  <si>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</si>
  <si>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</si>
  <si>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</si>
  <si>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</si>
  <si>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</si>
  <si>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</si>
  <si>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</si>
  <si>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</si>
  <si>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</si>
  <si>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</si>
  <si>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</si>
  <si>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</si>
  <si>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</si>
  <si>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</si>
  <si>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</si>
  <si>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</si>
  <si>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</si>
  <si>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</si>
  <si>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</si>
  <si>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</si>
  <si>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</si>
  <si>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</si>
  <si>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</si>
  <si>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</si>
  <si>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</si>
  <si>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</si>
  <si>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</si>
  <si>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</si>
  <si>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</si>
  <si>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</si>
  <si>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</si>
  <si>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</si>
  <si>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</si>
  <si>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</si>
  <si>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</si>
  <si>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</si>
  <si>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</si>
  <si>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</si>
  <si>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</si>
  <si>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</si>
  <si>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</si>
  <si>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</si>
  <si>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</si>
  <si>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</si>
  <si>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</si>
  <si>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</si>
  <si>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</si>
  <si>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</si>
  <si>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</si>
  <si>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</si>
  <si>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</si>
  <si>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</si>
  <si>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</si>
  <si>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</si>
  <si>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</si>
  <si>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</si>
  <si>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</si>
  <si>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</si>
  <si>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</si>
  <si>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</si>
  <si>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</si>
  <si>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</si>
  <si>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</si>
  <si>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</si>
  <si>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</si>
  <si>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</si>
  <si>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</si>
  <si>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</si>
  <si>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</si>
  <si>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</si>
  <si>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</si>
  <si>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</si>
  <si>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</si>
  <si>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</si>
  <si>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</si>
  <si>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</si>
  <si>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</si>
  <si>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</si>
  <si>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</si>
  <si>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</si>
  <si>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</si>
  <si>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</si>
  <si>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</si>
  <si>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</si>
  <si>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</si>
  <si>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</si>
  <si>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</si>
  <si>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</si>
  <si>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</si>
  <si>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</si>
  <si>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</si>
  <si>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</si>
  <si>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</si>
  <si>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</si>
  <si>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</si>
  <si>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</si>
  <si>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</si>
  <si>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</si>
  <si>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</si>
  <si>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</si>
  <si>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</si>
  <si>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</si>
  <si>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</si>
  <si>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</si>
  <si>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</si>
  <si>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</si>
  <si>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</si>
  <si>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</si>
  <si>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</si>
  <si>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</si>
  <si>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</si>
  <si>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</si>
  <si>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</si>
  <si>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</si>
  <si>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</si>
  <si>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</si>
  <si>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</si>
  <si>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</si>
  <si>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</si>
  <si>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</si>
  <si>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</si>
  <si>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</si>
  <si>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</si>
  <si>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</si>
  <si>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</si>
  <si>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</si>
  <si>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</si>
  <si>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</si>
  <si>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</si>
  <si>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</si>
  <si>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</si>
  <si>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</si>
  <si>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</si>
  <si>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</si>
  <si>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</si>
  <si>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</si>
  <si>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</si>
  <si>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</si>
  <si>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</si>
  <si>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</si>
  <si>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</si>
  <si>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</si>
  <si>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</si>
  <si>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</si>
  <si>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</si>
  <si>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</si>
  <si>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</si>
  <si>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</si>
  <si>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</si>
  <si>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</si>
  <si>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</si>
  <si>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</si>
  <si>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</si>
  <si>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</si>
  <si>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</si>
  <si>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</si>
  <si>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</si>
  <si>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</si>
  <si>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</si>
  <si>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</si>
  <si>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</si>
  <si>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</si>
  <si>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</si>
  <si>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</si>
  <si>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</si>
  <si>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</si>
  <si>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</si>
  <si>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</si>
  <si>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</si>
  <si>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</si>
  <si>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</si>
  <si>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</si>
  <si>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</si>
  <si>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</si>
  <si>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</si>
  <si>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</si>
  <si>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</si>
  <si>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</si>
  <si>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</si>
  <si>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</si>
  <si>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</si>
  <si>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</si>
  <si>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</si>
  <si>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</si>
  <si>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</si>
  <si>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</si>
  <si>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</si>
  <si>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</si>
  <si>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</si>
  <si>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</si>
  <si>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</si>
  <si>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</si>
  <si>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</si>
  <si>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</si>
  <si>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</si>
  <si>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</si>
  <si>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</si>
  <si>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</si>
  <si>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</si>
  <si>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</si>
  <si>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</si>
  <si>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</si>
  <si>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</si>
  <si>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</si>
  <si>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</si>
  <si>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</si>
  <si>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</si>
  <si>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</si>
  <si>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</si>
  <si>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</si>
  <si>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</si>
  <si>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</si>
  <si>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</si>
  <si>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</si>
  <si>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</si>
  <si>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</si>
  <si>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</si>
  <si>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</si>
  <si>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</si>
  <si>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</si>
  <si>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</si>
  <si>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</si>
  <si>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</si>
  <si>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</si>
  <si>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</si>
  <si>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</si>
  <si>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</si>
  <si>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</si>
  <si>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</si>
  <si>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</si>
  <si>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</si>
  <si>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</si>
  <si>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</si>
  <si>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</si>
  <si>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</si>
  <si>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</si>
  <si>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</si>
  <si>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</si>
  <si>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</si>
  <si>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</si>
  <si>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</si>
  <si>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</si>
  <si>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</si>
  <si>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</si>
  <si>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</si>
  <si>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</si>
  <si>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</si>
  <si>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</si>
  <si>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</si>
  <si>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</si>
  <si>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</si>
  <si>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</si>
  <si>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</si>
  <si>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</si>
  <si>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</si>
  <si>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</si>
  <si>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</si>
  <si>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</si>
  <si>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</si>
  <si>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</si>
  <si>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</si>
  <si>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</si>
  <si>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</si>
  <si>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</si>
  <si>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</si>
  <si>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</si>
  <si>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</si>
  <si>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</si>
  <si>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</si>
  <si>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</si>
  <si>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</si>
  <si>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</si>
  <si>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</si>
  <si>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</si>
  <si>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</si>
  <si>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</si>
  <si>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</si>
  <si>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</si>
  <si>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</si>
  <si>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</si>
  <si>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</si>
  <si>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</si>
  <si>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</si>
  <si>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</si>
  <si>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</si>
  <si>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</si>
  <si>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</si>
  <si>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</si>
  <si>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</si>
  <si>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</si>
  <si>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</si>
  <si>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</si>
  <si>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</si>
  <si>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</si>
  <si>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</si>
  <si>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</si>
  <si>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</si>
  <si>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</si>
  <si>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</si>
  <si>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</si>
  <si>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</si>
  <si>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</si>
  <si>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</si>
  <si>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</si>
  <si>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</si>
  <si>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</si>
  <si>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</si>
  <si>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</si>
  <si>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</si>
  <si>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</si>
  <si>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</si>
  <si>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</si>
  <si>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</si>
  <si>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</si>
  <si>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</si>
  <si>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</si>
  <si>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</si>
  <si>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</si>
  <si>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</si>
  <si>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</si>
  <si>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</si>
  <si>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</si>
  <si>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</si>
  <si>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</si>
  <si>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</si>
  <si>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</si>
  <si>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</si>
  <si>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</si>
  <si>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</si>
  <si>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</si>
  <si>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</si>
  <si>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</si>
  <si>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</si>
  <si>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</si>
  <si>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</si>
  <si>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</si>
  <si>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</si>
  <si>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</si>
  <si>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</si>
  <si>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</si>
  <si>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</si>
  <si>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</si>
  <si>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</si>
  <si>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</si>
  <si>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</si>
  <si>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</si>
  <si>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</si>
  <si>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</si>
  <si>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</si>
  <si>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</si>
  <si>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</si>
  <si>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</si>
  <si>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</si>
  <si>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</si>
  <si>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</si>
  <si>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</si>
  <si>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</si>
  <si>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</si>
  <si>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</si>
  <si>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</si>
  <si>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</si>
  <si>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</si>
  <si>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</si>
  <si>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</si>
  <si>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</si>
  <si>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</si>
  <si>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</si>
  <si>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</si>
  <si>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</si>
  <si>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</si>
  <si>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</si>
  <si>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</si>
  <si>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</si>
  <si>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</si>
  <si>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</si>
  <si>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</si>
  <si>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</si>
  <si>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</si>
  <si>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</si>
  <si>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</si>
  <si>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</si>
  <si>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</si>
  <si>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</si>
  <si>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</si>
  <si>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</si>
  <si>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</si>
  <si>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</si>
  <si>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</si>
  <si>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</si>
  <si>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</si>
  <si>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</si>
  <si>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</si>
  <si>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</si>
  <si>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</si>
  <si>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</si>
  <si>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</si>
  <si>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</si>
  <si>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</si>
  <si>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</si>
  <si>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</si>
  <si>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</si>
  <si>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</si>
  <si>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</si>
  <si>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</si>
  <si>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</si>
  <si>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</si>
  <si>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</si>
  <si>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</si>
  <si>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</si>
  <si>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</si>
  <si>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</si>
  <si>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</si>
  <si>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</si>
  <si>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</si>
  <si>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</si>
  <si>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</si>
  <si>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</si>
  <si>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</si>
  <si>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</si>
  <si>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</si>
  <si>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</si>
  <si>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</si>
  <si>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</si>
  <si>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</si>
  <si>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</si>
  <si>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</si>
  <si>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</si>
  <si>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</si>
  <si>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</si>
  <si>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</si>
  <si>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</si>
  <si>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</si>
  <si>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</si>
  <si>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</si>
  <si>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</si>
  <si>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</si>
  <si>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</si>
  <si>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</si>
  <si>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</si>
  <si>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</si>
  <si>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</si>
  <si>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</si>
  <si>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</si>
  <si>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</si>
  <si>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</si>
  <si>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</si>
  <si>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</si>
  <si>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</si>
  <si>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</si>
  <si>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</si>
  <si>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</si>
  <si>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</si>
  <si>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</si>
  <si>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</si>
  <si>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</si>
  <si>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</si>
  <si>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</si>
  <si>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</si>
  <si>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</si>
  <si>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</si>
  <si>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</si>
  <si>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</si>
  <si>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</si>
  <si>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</si>
  <si>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</si>
  <si>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</si>
  <si>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</si>
  <si>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</si>
  <si>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</si>
  <si>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</si>
  <si>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</si>
  <si>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</si>
  <si>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</si>
  <si>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</si>
  <si>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</si>
  <si>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</si>
  <si>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</si>
  <si>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</si>
  <si>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</si>
  <si>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</si>
  <si>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</si>
  <si>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</si>
  <si>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</si>
  <si>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</si>
  <si>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</si>
  <si>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</si>
  <si>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</si>
  <si>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</si>
  <si>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</si>
  <si>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</si>
  <si>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</si>
  <si>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</si>
  <si>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</si>
  <si>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</si>
  <si>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</si>
  <si>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</si>
  <si>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</si>
  <si>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</si>
  <si>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</si>
  <si>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</si>
  <si>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</si>
  <si>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</si>
  <si>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</si>
  <si>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</si>
  <si>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</si>
  <si>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</si>
  <si>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</si>
  <si>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</si>
  <si>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</si>
  <si>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</si>
  <si>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</si>
  <si>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</si>
  <si>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</si>
  <si>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</si>
  <si>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</si>
  <si>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</si>
  <si>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</si>
  <si>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</si>
  <si>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</si>
  <si>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</si>
  <si>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</si>
  <si>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</si>
  <si>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</si>
  <si>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</si>
  <si>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</si>
  <si>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</si>
  <si>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</si>
  <si>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</si>
  <si>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</si>
  <si>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</si>
  <si>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</si>
  <si>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</si>
  <si>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</si>
  <si>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</si>
  <si>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</si>
  <si>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</si>
  <si>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</si>
  <si>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</si>
  <si>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</si>
  <si>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</si>
  <si>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</si>
  <si>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</si>
  <si>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</si>
  <si>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</si>
  <si>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</si>
  <si>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</si>
  <si>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</si>
  <si>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</si>
  <si>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</si>
  <si>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</si>
  <si>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</si>
  <si>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</si>
  <si>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</si>
  <si>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</si>
  <si>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</si>
  <si>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</si>
  <si>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</si>
  <si>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</si>
  <si>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</si>
  <si>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</si>
  <si>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</si>
  <si>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</si>
  <si>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</si>
  <si>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</si>
  <si>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</si>
  <si>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</si>
  <si>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</si>
  <si>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</si>
  <si>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</si>
  <si>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</si>
  <si>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</si>
  <si>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</si>
  <si>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</si>
  <si>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</si>
  <si>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</si>
  <si>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</si>
  <si>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</si>
  <si>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</si>
  <si>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</si>
  <si>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</si>
  <si>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</si>
  <si>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</si>
  <si>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</si>
  <si>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</si>
  <si>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</si>
  <si>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</si>
  <si>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</si>
  <si>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</si>
  <si>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</si>
  <si>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</si>
  <si>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</si>
  <si>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</si>
  <si>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</si>
  <si>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</si>
  <si>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</si>
  <si>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</si>
  <si>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</si>
  <si>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</si>
  <si>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</si>
  <si>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</si>
  <si>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</si>
  <si>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</si>
  <si>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</si>
  <si>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</si>
  <si>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</si>
  <si>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</si>
  <si>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</si>
  <si>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</si>
  <si>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</si>
  <si>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</si>
  <si>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</si>
  <si>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</si>
  <si>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</si>
  <si>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</si>
  <si>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</si>
  <si>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</si>
  <si>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</si>
  <si>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</si>
  <si>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</si>
  <si>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</si>
  <si>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</si>
  <si>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</si>
  <si>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</si>
  <si>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</si>
  <si>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</si>
  <si>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</si>
  <si>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</si>
  <si>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</si>
  <si>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</si>
  <si>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</si>
  <si>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</si>
  <si>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</si>
  <si>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</si>
  <si>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</si>
  <si>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</si>
  <si>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</si>
  <si>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</si>
  <si>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</si>
  <si>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</si>
  <si>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</si>
  <si>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</si>
  <si>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</si>
  <si>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</si>
  <si>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</si>
  <si>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</si>
  <si>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</si>
  <si>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</si>
  <si>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</si>
  <si>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</si>
  <si>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</si>
  <si>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</si>
  <si>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</si>
  <si>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</si>
  <si>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</si>
  <si>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</si>
  <si>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</si>
  <si>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</si>
  <si>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</si>
  <si>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</si>
  <si>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</si>
  <si>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</si>
  <si>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</si>
  <si>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</si>
  <si>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</si>
  <si>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</si>
  <si>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</si>
  <si>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</si>
  <si>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</si>
  <si>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</si>
  <si>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</si>
  <si>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</si>
  <si>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</si>
  <si>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</si>
  <si>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</si>
  <si>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</si>
  <si>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</si>
  <si>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</si>
  <si>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</si>
  <si>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</si>
  <si>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</si>
  <si>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</si>
  <si>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</si>
  <si>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</si>
  <si>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</si>
  <si>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</si>
  <si>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</si>
  <si>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</si>
  <si>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</si>
  <si>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</si>
  <si>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</si>
  <si>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</si>
  <si>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</si>
  <si>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</si>
  <si>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</si>
  <si>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</si>
  <si>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</si>
  <si>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</si>
  <si>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</si>
  <si>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</si>
  <si>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</si>
  <si>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</si>
  <si>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</si>
  <si>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</si>
  <si>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</si>
  <si>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</si>
  <si>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</si>
  <si>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</si>
  <si>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</si>
  <si>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</si>
  <si>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</si>
  <si>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</si>
  <si>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</si>
  <si>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</si>
  <si>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</si>
  <si>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</si>
  <si>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</si>
  <si>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</si>
  <si>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</si>
  <si>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</si>
  <si>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</si>
  <si>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</si>
  <si>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</si>
  <si>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</si>
  <si>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</si>
  <si>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</si>
  <si>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</si>
  <si>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</si>
  <si>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</si>
  <si>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</si>
  <si>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</si>
  <si>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</si>
  <si>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</si>
  <si>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</si>
  <si>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</si>
  <si>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</si>
  <si>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</si>
  <si>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</si>
  <si>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</si>
  <si>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</si>
  <si>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</si>
  <si>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</si>
  <si>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</si>
  <si>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</si>
  <si>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</si>
  <si>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</si>
  <si>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</si>
  <si>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</si>
  <si>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</si>
  <si>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</si>
  <si>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</si>
  <si>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</si>
  <si>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</si>
  <si>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</si>
  <si>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</si>
  <si>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</si>
  <si>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</si>
  <si>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</si>
  <si>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</si>
  <si>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</si>
  <si>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</si>
  <si>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</si>
  <si>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</si>
  <si>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</si>
  <si>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</si>
  <si>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</si>
  <si>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</si>
  <si>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</si>
  <si>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</si>
  <si>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</si>
  <si>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</si>
  <si>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</si>
  <si>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</si>
  <si>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</si>
  <si>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</si>
  <si>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</si>
  <si>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</si>
  <si>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</si>
  <si>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</si>
  <si>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</si>
  <si>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</si>
  <si>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</si>
  <si>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</si>
  <si>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</si>
  <si>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</si>
  <si>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</si>
  <si>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</si>
  <si>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</si>
  <si>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</si>
  <si>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</si>
  <si>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</si>
  <si>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</si>
  <si>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</si>
  <si>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</si>
  <si>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</si>
  <si>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</si>
  <si>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</si>
  <si>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</si>
  <si>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</si>
  <si>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</si>
  <si>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</si>
  <si>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</si>
  <si>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</si>
  <si>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</si>
  <si>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</si>
  <si>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</si>
  <si>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</si>
  <si>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</si>
  <si>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</si>
  <si>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</si>
  <si>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</si>
  <si>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</si>
  <si>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</si>
  <si>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</si>
  <si>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</si>
  <si>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</si>
  <si>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</si>
  <si>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</si>
  <si>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</si>
  <si>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</si>
  <si>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</si>
  <si>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</si>
  <si>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</si>
  <si>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</si>
  <si>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</si>
  <si>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</si>
  <si>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</si>
  <si>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</si>
  <si>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</si>
  <si>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</si>
  <si>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</si>
  <si>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</si>
  <si>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</si>
  <si>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</si>
  <si>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</si>
  <si>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</si>
  <si>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</si>
  <si>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</si>
  <si>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</si>
  <si>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</si>
  <si>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</si>
  <si>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</si>
  <si>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</si>
  <si>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</si>
  <si>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</si>
  <si>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</si>
  <si>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</si>
  <si>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</si>
  <si>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</si>
  <si>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</si>
  <si>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</si>
  <si>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</si>
  <si>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</si>
  <si>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</si>
  <si>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</si>
  <si>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</si>
  <si>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</si>
  <si>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</si>
  <si>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</si>
  <si>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</si>
  <si>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</si>
  <si>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</si>
  <si>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</si>
  <si>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</si>
  <si>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</si>
  <si>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</si>
  <si>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</si>
  <si>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</si>
  <si>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</si>
  <si>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</si>
  <si>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</si>
  <si>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</si>
  <si>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</si>
  <si>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</si>
  <si>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</si>
  <si>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</si>
  <si>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</si>
  <si>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</si>
  <si>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</si>
  <si>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</si>
  <si>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</si>
  <si>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</si>
  <si>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</si>
  <si>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</si>
  <si>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</si>
  <si>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</si>
  <si>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</si>
  <si>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</si>
  <si>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</si>
  <si>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</si>
  <si>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</si>
  <si>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</si>
  <si>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</si>
  <si>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</si>
  <si>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</si>
  <si>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</si>
  <si>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</si>
  <si>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</si>
  <si>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</si>
  <si>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</si>
  <si>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</si>
  <si>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</si>
  <si>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</si>
  <si>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</si>
  <si>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</si>
  <si>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</si>
  <si>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</si>
  <si>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</si>
  <si>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</si>
  <si>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</si>
  <si>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</si>
  <si>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</si>
  <si>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</si>
  <si>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</si>
  <si>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</si>
  <si>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</si>
  <si>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</si>
  <si>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</si>
  <si>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</si>
  <si>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</si>
  <si>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</si>
  <si>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</si>
  <si>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</si>
  <si>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</si>
  <si>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</si>
  <si>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</si>
  <si>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</si>
  <si>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</si>
  <si>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</si>
  <si>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</si>
  <si>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</si>
  <si>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</si>
  <si>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</si>
  <si>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</si>
  <si>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</si>
  <si>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</si>
  <si>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</si>
  <si>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</si>
  <si>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</si>
  <si>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</si>
  <si>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</si>
  <si>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</si>
  <si>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</si>
  <si>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</si>
  <si>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</si>
  <si>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</si>
  <si>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</si>
  <si>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</si>
  <si>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</si>
  <si>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</si>
  <si>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</si>
  <si>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</si>
  <si>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</si>
  <si>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</si>
  <si>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</si>
  <si>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</si>
  <si>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</si>
  <si>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</si>
  <si>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</si>
  <si>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</si>
  <si>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</si>
  <si>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</si>
  <si>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</si>
  <si>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</si>
  <si>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</si>
  <si>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</si>
  <si>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</si>
  <si>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</si>
  <si>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</si>
  <si>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</si>
  <si>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</si>
  <si>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</si>
  <si>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</si>
  <si>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</si>
  <si>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</si>
  <si>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</si>
  <si>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</si>
  <si>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</si>
  <si>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</si>
  <si>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</si>
  <si>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</si>
  <si>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</si>
  <si>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</si>
  <si>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</si>
  <si>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</si>
  <si>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</si>
  <si>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</si>
  <si>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</si>
  <si>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</si>
  <si>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</si>
  <si>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</si>
  <si>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</si>
  <si>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</si>
  <si>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</si>
  <si>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</si>
  <si>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</si>
  <si>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</si>
  <si>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</si>
  <si>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</si>
  <si>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</si>
  <si>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</si>
  <si>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</si>
  <si>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</si>
  <si>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</si>
  <si>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</si>
  <si>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</si>
  <si>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</si>
  <si>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</si>
  <si>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</si>
  <si>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</si>
  <si>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</si>
  <si>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</si>
  <si>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</si>
  <si>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</si>
  <si>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</si>
  <si>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</si>
  <si>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</si>
  <si>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</si>
  <si>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</si>
  <si>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</si>
  <si>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</si>
  <si>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</si>
  <si>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</si>
  <si>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</si>
  <si>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</si>
  <si>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</si>
  <si>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</si>
  <si>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</si>
  <si>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</si>
  <si>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</si>
  <si>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</si>
  <si>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</si>
  <si>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</si>
  <si>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</si>
  <si>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</si>
  <si>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</si>
  <si>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</si>
  <si>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</si>
  <si>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</si>
  <si>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</si>
  <si>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</si>
  <si>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</si>
  <si>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</si>
  <si>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</si>
  <si>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</si>
  <si>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</si>
  <si>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</si>
  <si>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</si>
  <si>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</si>
  <si>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</si>
  <si>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</si>
  <si>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</si>
  <si>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</si>
  <si>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</si>
  <si>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</si>
  <si>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</si>
  <si>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</si>
  <si>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</si>
  <si>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</si>
  <si>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</si>
  <si>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</si>
  <si>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</si>
  <si>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</si>
  <si>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</si>
  <si>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</si>
  <si>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</si>
  <si>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</si>
  <si>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</si>
  <si>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</si>
  <si>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</si>
  <si>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</si>
  <si>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</si>
  <si>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</si>
  <si>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</si>
  <si>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</si>
  <si>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</si>
  <si>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</si>
  <si>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</si>
  <si>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</si>
  <si>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</si>
  <si>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</si>
  <si>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</si>
  <si>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</si>
  <si>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</si>
  <si>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</si>
  <si>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</si>
  <si>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</si>
  <si>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</si>
  <si>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</si>
  <si>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</si>
  <si>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</si>
  <si>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</si>
  <si>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</si>
  <si>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</si>
  <si>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</si>
  <si>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</si>
  <si>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</si>
  <si>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</si>
  <si>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</si>
  <si>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</si>
  <si>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</si>
  <si>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</si>
  <si>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</si>
  <si>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</si>
  <si>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</si>
  <si>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</si>
  <si>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</si>
  <si>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</si>
  <si>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</si>
  <si>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</si>
  <si>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</si>
  <si>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</si>
  <si>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</si>
  <si>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</si>
  <si>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</si>
  <si>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</si>
  <si>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</si>
  <si>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</si>
  <si>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</si>
  <si>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</si>
  <si>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</si>
  <si>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</si>
  <si>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</si>
  <si>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</si>
  <si>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</si>
  <si>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</si>
  <si>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</si>
  <si>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</si>
  <si>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</si>
  <si>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</si>
  <si>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</si>
  <si>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</si>
  <si>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</si>
  <si>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</si>
  <si>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</si>
  <si>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</si>
  <si>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</si>
  <si>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</si>
  <si>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</si>
  <si>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</si>
  <si>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</si>
  <si>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</si>
  <si>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</si>
  <si>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</si>
  <si>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</si>
  <si>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</si>
  <si>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</si>
  <si>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</si>
  <si>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</si>
  <si>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</si>
  <si>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</si>
  <si>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</si>
  <si>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</si>
  <si>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</si>
  <si>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</si>
  <si>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</si>
  <si>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</si>
  <si>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</si>
  <si>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</si>
  <si>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</si>
  <si>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</si>
  <si>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</si>
  <si>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</si>
  <si>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</si>
  <si>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</si>
  <si>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</si>
  <si>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</si>
  <si>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</si>
  <si>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</si>
  <si>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</si>
  <si>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</si>
  <si>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</si>
  <si>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</si>
  <si>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</si>
  <si>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</si>
  <si>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</si>
  <si>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</si>
  <si>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</si>
  <si>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</si>
  <si>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</si>
  <si>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</si>
  <si>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</si>
  <si>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</si>
  <si>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</si>
  <si>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</si>
  <si>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</si>
  <si>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</si>
  <si>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</si>
  <si>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</si>
  <si>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</si>
  <si>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</si>
  <si>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</si>
  <si>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</si>
  <si>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</si>
  <si>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</si>
  <si>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</si>
  <si>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</si>
  <si>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</si>
  <si>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</si>
  <si>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</si>
  <si>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</si>
  <si>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</si>
  <si>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</si>
  <si>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</si>
  <si>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</si>
  <si>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</si>
  <si>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</si>
  <si>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</si>
  <si>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</si>
  <si>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</si>
  <si>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</si>
  <si>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</si>
  <si>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</si>
  <si>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</si>
  <si>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</si>
  <si>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</si>
  <si>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</si>
  <si>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</si>
  <si>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</si>
  <si>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</si>
  <si>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</si>
  <si>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</si>
  <si>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</si>
  <si>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</si>
  <si>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</si>
  <si>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</si>
  <si>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</si>
  <si>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</si>
  <si>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</si>
  <si>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</si>
  <si>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</si>
  <si>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</si>
  <si>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</si>
  <si>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</si>
  <si>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</si>
  <si>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</si>
  <si>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</si>
  <si>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</si>
  <si>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</si>
  <si>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</si>
  <si>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</si>
  <si>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</si>
  <si>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</si>
  <si>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</si>
  <si>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</si>
  <si>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</si>
  <si>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</si>
  <si>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</si>
  <si>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</si>
  <si>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</si>
  <si>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</si>
  <si>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</si>
  <si>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</si>
  <si>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</si>
  <si>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</si>
  <si>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</si>
  <si>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</si>
  <si>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</si>
  <si>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</si>
  <si>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</si>
  <si>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</si>
  <si>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</si>
  <si>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</si>
  <si>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</si>
  <si>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</si>
  <si>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</si>
  <si>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</si>
  <si>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</si>
  <si>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</si>
  <si>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</si>
  <si>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</si>
  <si>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</si>
  <si>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</si>
  <si>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</si>
  <si>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</si>
  <si>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</si>
  <si>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</si>
  <si>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</si>
  <si>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</si>
  <si>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</si>
  <si>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</si>
  <si>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</si>
  <si>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</si>
  <si>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</si>
  <si>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</si>
  <si>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</si>
  <si>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</si>
  <si>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</si>
  <si>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</si>
  <si>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</si>
  <si>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</si>
  <si>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</si>
  <si>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</si>
  <si>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</si>
  <si>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</si>
  <si>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</si>
  <si>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</si>
  <si>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</si>
  <si>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</si>
  <si>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</si>
  <si>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</si>
  <si>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</si>
  <si>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</si>
  <si>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</si>
  <si>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</si>
  <si>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</si>
  <si>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</si>
  <si>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</si>
  <si>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</si>
  <si>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</si>
  <si>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</si>
  <si>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</si>
  <si>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</si>
  <si>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</si>
  <si>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</si>
  <si>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</si>
  <si>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</si>
  <si>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</si>
  <si>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</si>
  <si>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</si>
  <si>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</si>
  <si>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</si>
  <si>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</si>
  <si>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</si>
  <si>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</si>
  <si>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</si>
  <si>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</si>
  <si>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</si>
  <si>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</si>
  <si>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</si>
  <si>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</si>
  <si>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</si>
  <si>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</si>
  <si>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</si>
  <si>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</si>
  <si>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</si>
  <si>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</si>
  <si>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</si>
  <si>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</si>
  <si>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</si>
  <si>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</si>
  <si>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</si>
  <si>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</si>
  <si>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</si>
  <si>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</si>
  <si>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</si>
  <si>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</si>
  <si>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</si>
  <si>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</si>
  <si>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</si>
  <si>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</si>
  <si>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</si>
  <si>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</si>
  <si>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</si>
  <si>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</si>
  <si>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</si>
  <si>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</si>
  <si>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</si>
  <si>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</si>
  <si>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</si>
  <si>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</si>
  <si>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</si>
  <si>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</si>
  <si>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</si>
  <si>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</si>
  <si>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</si>
  <si>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</si>
  <si>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</si>
  <si>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</si>
  <si>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</si>
  <si>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</si>
  <si>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</si>
  <si>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</si>
  <si>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</si>
  <si>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</si>
  <si>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</si>
  <si>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</si>
  <si>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</si>
  <si>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</si>
  <si>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</si>
  <si>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</si>
  <si>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</si>
  <si>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</si>
  <si>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</si>
  <si>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</si>
  <si>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</si>
  <si>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</si>
  <si>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</si>
  <si>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</si>
  <si>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</si>
  <si>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</si>
  <si>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</si>
  <si>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</si>
  <si>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</si>
  <si>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</si>
  <si>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</si>
  <si>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</si>
  <si>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</si>
  <si>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</si>
  <si>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</si>
  <si>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</si>
  <si>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</si>
  <si>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</si>
  <si>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</si>
  <si>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</si>
  <si>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</si>
  <si>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</si>
  <si>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</si>
  <si>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</si>
  <si>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</si>
  <si>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</si>
  <si>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</si>
  <si>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</si>
  <si>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</si>
  <si>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</si>
  <si>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</si>
  <si>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</si>
  <si>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</si>
  <si>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</si>
  <si>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</si>
  <si>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</si>
  <si>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</si>
  <si>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</si>
  <si>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</si>
  <si>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</si>
  <si>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</si>
  <si>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</si>
  <si>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</si>
  <si>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</si>
  <si>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</si>
  <si>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</si>
  <si>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</si>
  <si>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</si>
  <si>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</si>
  <si>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</si>
  <si>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</si>
  <si>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</si>
  <si>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</si>
  <si>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</si>
  <si>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</si>
  <si>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</si>
  <si>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</si>
  <si>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</si>
  <si>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</si>
  <si>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</si>
  <si>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</si>
  <si>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</si>
  <si>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</si>
  <si>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</si>
  <si>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</si>
  <si>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</si>
  <si>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</si>
  <si>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</si>
  <si>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</si>
  <si>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</si>
  <si>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</si>
  <si>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</si>
  <si>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</si>
  <si>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</si>
  <si>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</si>
  <si>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</si>
  <si>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</si>
  <si>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</si>
  <si>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</si>
  <si>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</si>
  <si>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</si>
  <si>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</si>
  <si>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</si>
  <si>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</si>
  <si>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</si>
  <si>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</si>
  <si>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</si>
  <si>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</si>
  <si>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</si>
  <si>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</si>
  <si>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</si>
  <si>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</si>
  <si>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</si>
  <si>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</si>
  <si>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</si>
  <si>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</si>
  <si>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</si>
  <si>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</si>
  <si>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</si>
  <si>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</si>
  <si>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</si>
  <si>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</si>
  <si>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</si>
  <si>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</si>
  <si>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</si>
  <si>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</si>
  <si>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</si>
  <si>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</si>
  <si>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</si>
  <si>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</si>
  <si>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</si>
  <si>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</si>
  <si>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</si>
  <si>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</si>
  <si>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</si>
  <si>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</si>
  <si>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</si>
  <si>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</si>
  <si>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</si>
  <si>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</si>
  <si>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</si>
  <si>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</si>
  <si>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</si>
  <si>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</si>
  <si>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</si>
  <si>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</si>
  <si>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</si>
  <si>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</si>
  <si>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</si>
  <si>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</si>
  <si>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</si>
  <si>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</si>
  <si>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</si>
  <si>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</si>
  <si>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</si>
  <si>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</si>
  <si>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</si>
  <si>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</si>
  <si>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</si>
  <si>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</si>
  <si>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</si>
  <si>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</si>
  <si>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</si>
  <si>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</si>
  <si>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</si>
  <si>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</si>
  <si>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</si>
  <si>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</si>
  <si>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</si>
  <si>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</si>
  <si>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</si>
  <si>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</si>
  <si>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</si>
  <si>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</si>
  <si>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</si>
  <si>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</si>
  <si>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</si>
  <si>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</si>
  <si>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</si>
  <si>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</si>
  <si>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</si>
  <si>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</si>
  <si>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</si>
  <si>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</si>
  <si>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</si>
  <si>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</si>
  <si>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</si>
  <si>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</si>
  <si>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</si>
  <si>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</si>
  <si>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</si>
  <si>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</si>
  <si>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</si>
  <si>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</si>
  <si>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</si>
  <si>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</si>
  <si>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</si>
  <si>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</si>
  <si>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</si>
  <si>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</si>
  <si>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</si>
  <si>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</si>
  <si>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</si>
  <si>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</si>
  <si>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</si>
  <si>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</si>
  <si>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</si>
  <si>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</si>
  <si>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</si>
  <si>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</si>
  <si>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</si>
  <si>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</si>
  <si>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</si>
  <si>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</si>
  <si>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</si>
  <si>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</si>
  <si>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</si>
  <si>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</si>
  <si>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</si>
  <si>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</si>
  <si>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</si>
  <si>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</si>
  <si>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</si>
  <si>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</si>
  <si>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</si>
  <si>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</si>
  <si>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</si>
  <si>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</si>
  <si>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</si>
  <si>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</si>
  <si>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</si>
  <si>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</si>
  <si>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</si>
  <si>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</si>
  <si>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</si>
  <si>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</si>
  <si>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</si>
  <si>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</si>
  <si>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</si>
  <si>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</si>
  <si>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</si>
  <si>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</si>
  <si>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</si>
  <si>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</si>
  <si>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</si>
  <si>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</si>
  <si>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</si>
  <si>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</si>
  <si>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</si>
  <si>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</si>
  <si>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</si>
  <si>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</si>
  <si>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</si>
  <si>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</si>
  <si>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</si>
  <si>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</si>
  <si>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</si>
  <si>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</si>
  <si>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</si>
  <si>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</si>
  <si>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</si>
  <si>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</si>
  <si>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</si>
  <si>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</si>
  <si>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</si>
  <si>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</si>
  <si>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</si>
  <si>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</si>
  <si>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</si>
  <si>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</si>
  <si>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</si>
  <si>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</si>
  <si>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</si>
  <si>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</si>
  <si>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</si>
  <si>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</si>
  <si>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</si>
  <si>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</si>
  <si>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</si>
  <si>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</si>
  <si>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</si>
  <si>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</si>
  <si>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</si>
  <si>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</si>
  <si>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</si>
  <si>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</si>
  <si>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</si>
  <si>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</si>
  <si>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</si>
  <si>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</si>
  <si>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</si>
  <si>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</si>
  <si>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</si>
  <si>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</si>
  <si>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</si>
  <si>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</si>
  <si>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</si>
  <si>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</si>
  <si>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</si>
  <si>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</si>
  <si>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</si>
  <si>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</si>
  <si>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</si>
  <si>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</si>
  <si>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</si>
  <si>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</si>
  <si>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</si>
  <si>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</si>
  <si>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</si>
  <si>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</si>
  <si>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</si>
  <si>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</si>
  <si>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</si>
  <si>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</si>
  <si>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</si>
  <si>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</si>
  <si>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</si>
  <si>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</si>
  <si>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</si>
  <si>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</si>
  <si>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</si>
  <si>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</si>
  <si>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</si>
  <si>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</si>
  <si>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</si>
  <si>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</si>
  <si>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</si>
  <si>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</si>
  <si>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</si>
  <si>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</si>
  <si>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</si>
  <si>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</si>
  <si>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</si>
  <si>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</si>
  <si>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</si>
  <si>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</si>
  <si>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</si>
  <si>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</si>
  <si>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</si>
  <si>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</si>
  <si>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</si>
  <si>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</si>
  <si>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</si>
  <si>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</si>
  <si>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</si>
  <si>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</si>
  <si>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</si>
  <si>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</si>
  <si>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</si>
  <si>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</si>
  <si>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</si>
  <si>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</si>
  <si>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</si>
  <si>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</si>
  <si>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</si>
  <si>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</si>
  <si>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</si>
  <si>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</si>
  <si>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</si>
  <si>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</si>
  <si>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</si>
  <si>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</si>
  <si>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</si>
  <si>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</si>
  <si>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</si>
  <si>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</si>
  <si>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</si>
  <si>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</si>
  <si>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</si>
  <si>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</si>
  <si>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</si>
  <si>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</si>
  <si>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</si>
  <si>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</si>
  <si>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</si>
  <si>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</si>
  <si>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</si>
  <si>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</si>
  <si>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</si>
  <si>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</si>
  <si>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</si>
  <si>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</si>
  <si>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</si>
  <si>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</si>
  <si>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</si>
  <si>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</si>
  <si>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</si>
  <si>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</si>
  <si>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</si>
  <si>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</si>
  <si>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</si>
  <si>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</si>
  <si>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</si>
  <si>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</si>
  <si>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</si>
  <si>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</si>
  <si>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</si>
  <si>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</si>
  <si>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</si>
  <si>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</si>
  <si>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</si>
  <si>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</si>
  <si>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</si>
  <si>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</si>
  <si>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</si>
  <si>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</si>
  <si>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</si>
  <si>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</si>
  <si>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</si>
  <si>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</si>
  <si>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</si>
  <si>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</si>
  <si>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</si>
  <si>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</si>
  <si>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</si>
  <si>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</si>
  <si>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</si>
  <si>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</si>
  <si>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</si>
  <si>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</si>
  <si>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</si>
  <si>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</si>
  <si>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</si>
  <si>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</si>
  <si>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</si>
  <si>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</si>
  <si>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</si>
  <si>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</si>
  <si>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</si>
  <si>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</si>
  <si>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</si>
  <si>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</si>
  <si>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</si>
  <si>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</si>
  <si>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</si>
  <si>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</si>
  <si>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</si>
  <si>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</si>
  <si>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</si>
  <si>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</si>
  <si>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</si>
  <si>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</si>
  <si>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</si>
  <si>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</si>
  <si>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</si>
  <si>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</si>
  <si>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</si>
  <si>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</si>
  <si>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</si>
  <si>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</si>
  <si>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</si>
  <si>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</si>
  <si>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</si>
  <si>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</si>
  <si>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</si>
  <si>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</si>
  <si>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</si>
  <si>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</si>
  <si>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</si>
  <si>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</si>
  <si>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</si>
  <si>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</si>
  <si>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</si>
  <si>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</si>
  <si>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</si>
  <si>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</si>
  <si>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</si>
  <si>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</si>
  <si>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</si>
  <si>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</si>
  <si>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</si>
  <si>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</si>
  <si>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</si>
  <si>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</si>
  <si>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</si>
  <si>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</si>
  <si>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</si>
  <si>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</si>
  <si>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</si>
  <si>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</si>
  <si>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</si>
  <si>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</si>
  <si>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</si>
  <si>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</si>
  <si>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</si>
  <si>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</si>
  <si>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</si>
  <si>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</si>
  <si>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</si>
  <si>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</si>
  <si>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</si>
  <si>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</si>
  <si>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</si>
  <si>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</si>
  <si>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</si>
  <si>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</si>
  <si>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</si>
  <si>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</si>
  <si>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</si>
  <si>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</si>
  <si>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</si>
  <si>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</si>
  <si>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</si>
  <si>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</si>
  <si>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</si>
  <si>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</si>
  <si>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</si>
  <si>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</si>
  <si>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</si>
  <si>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</si>
  <si>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</si>
  <si>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</si>
  <si>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</si>
  <si>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</si>
  <si>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</si>
  <si>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</si>
  <si>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</si>
  <si>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</si>
  <si>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</si>
  <si>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</si>
  <si>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</si>
  <si>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</si>
  <si>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</si>
  <si>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</si>
  <si>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</si>
  <si>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</si>
  <si>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</si>
  <si>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</si>
  <si>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</si>
  <si>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</si>
  <si>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</si>
  <si>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</si>
  <si>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</si>
  <si>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</si>
  <si>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</si>
  <si>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</si>
  <si>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</si>
  <si>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</si>
  <si>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</si>
  <si>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</si>
  <si>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</si>
  <si>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</si>
  <si>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</si>
  <si>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</si>
  <si>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</si>
  <si>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</si>
  <si>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</si>
  <si>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</si>
  <si>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</si>
  <si>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</si>
  <si>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</si>
  <si>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</si>
  <si>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</si>
  <si>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</si>
  <si>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</si>
  <si>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</si>
  <si>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</si>
  <si>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</si>
  <si>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</si>
  <si>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</si>
  <si>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</si>
  <si>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</si>
  <si>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</si>
  <si>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</si>
  <si>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</si>
  <si>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</si>
  <si>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</si>
  <si>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</si>
  <si>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</si>
  <si>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</si>
  <si>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</si>
  <si>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</si>
  <si>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</si>
  <si>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</si>
  <si>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</si>
  <si>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</si>
  <si>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</si>
  <si>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</si>
  <si>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</si>
  <si>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</si>
  <si>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</si>
  <si>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</si>
  <si>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</si>
  <si>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</si>
  <si>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</si>
  <si>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</si>
  <si>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</si>
  <si>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</si>
  <si>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</si>
  <si>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</si>
  <si>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</si>
  <si>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</si>
  <si>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</si>
  <si>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</si>
  <si>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</si>
  <si>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</si>
  <si>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</si>
  <si>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</si>
  <si>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</si>
  <si>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</si>
  <si>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</si>
  <si>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</si>
  <si>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</si>
  <si>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</si>
  <si>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</si>
  <si>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</si>
  <si>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</si>
  <si>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</si>
  <si>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</si>
  <si>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</si>
  <si>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</si>
  <si>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</si>
  <si>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</si>
  <si>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</si>
  <si>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</si>
  <si>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</si>
  <si>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</si>
  <si>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</si>
  <si>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</si>
  <si>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</si>
  <si>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</si>
  <si>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</si>
  <si>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</si>
  <si>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</si>
  <si>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</si>
  <si>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</si>
  <si>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</si>
  <si>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</si>
  <si>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</si>
  <si>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</si>
  <si>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</si>
  <si>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</si>
  <si>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</si>
  <si>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</si>
  <si>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</si>
  <si>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</si>
  <si>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</si>
  <si>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</si>
  <si>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</si>
  <si>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</si>
  <si>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</si>
  <si>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</si>
  <si>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</si>
  <si>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</si>
  <si>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</si>
  <si>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</si>
  <si>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</si>
  <si>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</si>
  <si>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</si>
  <si>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</si>
  <si>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</si>
  <si>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</si>
  <si>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</si>
  <si>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</si>
  <si>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</si>
  <si>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</si>
  <si>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</si>
  <si>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</si>
  <si>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</si>
  <si>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</si>
  <si>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</si>
  <si>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</si>
  <si>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</si>
  <si>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</si>
  <si>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</si>
  <si>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</si>
  <si>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</si>
  <si>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</si>
  <si>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</si>
  <si>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</si>
  <si>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</si>
  <si>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</si>
  <si>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</si>
  <si>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</si>
  <si>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</si>
  <si>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</si>
  <si>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</si>
  <si>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</si>
  <si>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</si>
  <si>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</si>
  <si>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</si>
  <si>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</si>
  <si>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</si>
  <si>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</si>
  <si>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</si>
  <si>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</si>
  <si>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</si>
  <si>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</si>
  <si>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</si>
  <si>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</si>
  <si>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</si>
  <si>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</si>
  <si>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</si>
  <si>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</si>
  <si>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</si>
  <si>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</si>
  <si>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</si>
  <si>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</si>
  <si>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</si>
  <si>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</si>
  <si>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</si>
  <si>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</si>
  <si>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</si>
  <si>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</si>
  <si>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</si>
  <si>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</si>
  <si>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</si>
  <si>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</si>
  <si>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</si>
  <si>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</si>
  <si>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</si>
  <si>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</si>
  <si>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</si>
  <si>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</si>
  <si>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</si>
  <si>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</si>
  <si>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</si>
  <si>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</si>
  <si>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</si>
  <si>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</si>
  <si>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</si>
  <si>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</si>
  <si>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</si>
  <si>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</si>
  <si>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</si>
  <si>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</si>
  <si>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</si>
  <si>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</si>
  <si>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</si>
  <si>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</si>
  <si>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</si>
  <si>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</si>
  <si>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</si>
  <si>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</si>
  <si>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</si>
  <si>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</si>
  <si>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</si>
  <si>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</si>
  <si>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</si>
  <si>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</si>
  <si>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</si>
  <si>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</si>
  <si>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</si>
  <si>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</si>
  <si>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</si>
  <si>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</si>
  <si>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</si>
  <si>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</si>
  <si>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</si>
  <si>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</si>
  <si>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</si>
  <si>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</si>
  <si>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</si>
  <si>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</si>
  <si>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</si>
  <si>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</si>
  <si>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</si>
  <si>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</si>
  <si>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</si>
  <si>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</si>
  <si>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</si>
  <si>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</si>
  <si>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</si>
  <si>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</si>
  <si>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</si>
  <si>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</si>
  <si>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</si>
  <si>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</si>
  <si>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</si>
  <si>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</si>
  <si>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</si>
  <si>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</si>
  <si>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</si>
  <si>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</si>
  <si>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</si>
  <si>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</si>
  <si>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</si>
  <si>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</si>
  <si>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</si>
  <si>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</si>
  <si>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</si>
  <si>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</si>
  <si>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</si>
  <si>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</si>
  <si>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</si>
  <si>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</si>
  <si>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</si>
  <si>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</si>
  <si>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</si>
  <si>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</si>
  <si>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</si>
  <si>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</si>
  <si>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</si>
  <si>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</si>
  <si>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</si>
  <si>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</si>
  <si>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</si>
  <si>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</si>
  <si>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</si>
  <si>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</si>
  <si>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</si>
  <si>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</si>
  <si>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</si>
  <si>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</si>
  <si>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</si>
  <si>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</si>
  <si>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</si>
  <si>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</si>
  <si>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</si>
  <si>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</si>
  <si>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</si>
  <si>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</si>
  <si>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</si>
  <si>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</si>
  <si>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</si>
  <si>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</si>
  <si>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</si>
  <si>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</si>
  <si>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</si>
  <si>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</si>
  <si>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</si>
  <si>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</si>
  <si>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</si>
  <si>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</si>
  <si>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</si>
  <si>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</si>
  <si>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</si>
  <si>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</si>
  <si>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</si>
  <si>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</si>
  <si>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</si>
  <si>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</si>
  <si>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</si>
  <si>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</si>
  <si>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</si>
  <si>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</si>
  <si>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</si>
  <si>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</si>
  <si>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</si>
  <si>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</si>
  <si>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</si>
  <si>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</si>
  <si>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</si>
  <si>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</si>
  <si>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</si>
  <si>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</si>
  <si>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</si>
  <si>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</si>
  <si>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</si>
  <si>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</si>
  <si>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</si>
  <si>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</si>
  <si>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</si>
  <si>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</si>
  <si>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</si>
  <si>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</si>
  <si>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</si>
  <si>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</si>
  <si>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</si>
  <si>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</si>
  <si>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</si>
  <si>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</si>
  <si>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</si>
  <si>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</si>
  <si>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</si>
  <si>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</si>
  <si>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</si>
  <si>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</si>
  <si>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</si>
  <si>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</si>
  <si>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</si>
  <si>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</si>
  <si>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</si>
  <si>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</si>
  <si>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</si>
  <si>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</si>
  <si>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</si>
  <si>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</si>
  <si>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</si>
  <si>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</si>
  <si>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</si>
  <si>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</si>
  <si>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</si>
  <si>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</si>
  <si>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</si>
  <si>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</si>
  <si>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</si>
  <si>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</si>
  <si>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</si>
  <si>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</si>
  <si>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</si>
  <si>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</si>
  <si>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</si>
  <si>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</si>
  <si>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</si>
  <si>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</si>
  <si>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</si>
  <si>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</si>
  <si>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</si>
  <si>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</si>
  <si>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</si>
  <si>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</si>
  <si>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</si>
  <si>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</si>
  <si>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</si>
  <si>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</si>
  <si>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</si>
  <si>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</si>
  <si>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</si>
  <si>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</si>
  <si>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</si>
  <si>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</si>
  <si>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</si>
  <si>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</si>
  <si>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</si>
  <si>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</si>
  <si>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</si>
  <si>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</si>
  <si>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</si>
  <si>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</si>
  <si>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</si>
  <si>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</si>
  <si>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</si>
  <si>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</si>
  <si>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</si>
  <si>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</si>
  <si>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</si>
  <si>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</si>
  <si>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</si>
  <si>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</si>
  <si>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</si>
  <si>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</si>
  <si>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</si>
  <si>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</si>
  <si>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</si>
  <si>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</si>
  <si>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</si>
  <si>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</si>
  <si>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</si>
  <si>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</si>
  <si>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</si>
  <si>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</si>
  <si>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</si>
  <si>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</si>
  <si>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</si>
  <si>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</si>
  <si>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</si>
  <si>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</si>
  <si>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</si>
  <si>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</si>
  <si>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</si>
  <si>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</si>
  <si>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</si>
  <si>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</si>
  <si>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</si>
  <si>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</si>
  <si>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</si>
  <si>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</si>
  <si>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</si>
  <si>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</si>
  <si>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</si>
  <si>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</si>
  <si>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</si>
  <si>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</si>
  <si>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</si>
  <si>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</si>
  <si>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</si>
  <si>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</si>
  <si>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</si>
  <si>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</si>
  <si>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</si>
  <si>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</si>
  <si>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</si>
  <si>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</si>
  <si>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</si>
  <si>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</si>
  <si>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</si>
  <si>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</si>
  <si>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</si>
  <si>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</si>
  <si>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</si>
  <si>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</si>
  <si>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</si>
  <si>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</si>
  <si>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</si>
  <si>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</si>
  <si>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</si>
  <si>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</si>
  <si>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</si>
  <si>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</si>
  <si>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</si>
  <si>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</si>
  <si>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</si>
  <si>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</si>
  <si>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</si>
  <si>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</si>
  <si>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</si>
  <si>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</si>
  <si>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</si>
  <si>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</si>
  <si>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</si>
  <si>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</si>
  <si>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</si>
  <si>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</si>
  <si>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</si>
  <si>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</si>
  <si>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</si>
  <si>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</si>
  <si>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</si>
  <si>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</si>
  <si>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</si>
  <si>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</si>
  <si>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</si>
  <si>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</si>
  <si>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</si>
  <si>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</si>
  <si>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</si>
  <si>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</si>
  <si>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</si>
  <si>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</si>
  <si>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</si>
  <si>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</si>
  <si>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</si>
  <si>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</si>
  <si>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</si>
  <si>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</si>
  <si>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</si>
  <si>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</si>
  <si>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</si>
  <si>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</si>
  <si>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</si>
  <si>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</si>
  <si>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</si>
  <si>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</si>
  <si>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</si>
  <si>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</si>
  <si>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</si>
  <si>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</si>
  <si>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</si>
  <si>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</si>
  <si>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</si>
  <si>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</si>
  <si>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</si>
  <si>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</si>
  <si>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</si>
  <si>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</si>
  <si>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</si>
  <si>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</si>
  <si>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</si>
  <si>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</si>
  <si>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</si>
  <si>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</si>
  <si>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</si>
  <si>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</si>
  <si>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</si>
  <si>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</si>
  <si>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</si>
  <si>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</si>
  <si>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</si>
  <si>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</si>
  <si>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</si>
  <si>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</si>
  <si>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</si>
  <si>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</si>
  <si>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</si>
  <si>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</si>
  <si>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</si>
  <si>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</si>
  <si>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</si>
  <si>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</si>
  <si>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</si>
  <si>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</si>
  <si>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</si>
  <si>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</si>
  <si>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</si>
  <si>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</si>
  <si>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</si>
  <si>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</si>
  <si>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</si>
  <si>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</si>
  <si>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</si>
  <si>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</si>
  <si>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</si>
  <si>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</si>
  <si>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</si>
  <si>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</si>
  <si>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</si>
  <si>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</si>
  <si>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</si>
  <si>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</si>
  <si>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</si>
  <si>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</si>
  <si>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</si>
  <si>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</si>
  <si>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</si>
  <si>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</si>
  <si>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</si>
  <si>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</si>
  <si>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</si>
  <si>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</si>
  <si>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</si>
  <si>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</si>
  <si>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</si>
  <si>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</si>
  <si>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</si>
  <si>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</si>
  <si>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</si>
  <si>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</si>
  <si>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</si>
  <si>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</si>
  <si>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</si>
  <si>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</si>
  <si>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</si>
  <si>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</si>
  <si>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</si>
  <si>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</si>
  <si>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</si>
  <si>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</si>
  <si>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</si>
  <si>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</si>
  <si>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</si>
  <si>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</si>
  <si>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</si>
  <si>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</si>
  <si>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</si>
  <si>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</si>
  <si>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</si>
  <si>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</si>
  <si>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</si>
  <si>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</si>
  <si>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</si>
  <si>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</si>
  <si>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</si>
  <si>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</si>
  <si>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</si>
  <si>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</si>
  <si>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</si>
  <si>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</si>
  <si>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</si>
  <si>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</si>
  <si>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</si>
  <si>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</si>
  <si>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</si>
  <si>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</si>
  <si>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</si>
  <si>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</si>
  <si>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</si>
  <si>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</si>
  <si>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</si>
  <si>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</si>
  <si>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</si>
  <si>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</si>
  <si>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</si>
  <si>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</si>
  <si>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</si>
  <si>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</si>
  <si>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</si>
  <si>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</si>
  <si>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</si>
  <si>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</si>
  <si>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</si>
  <si>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</si>
  <si>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</si>
  <si>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</si>
  <si>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</si>
  <si>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</si>
  <si>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</si>
  <si>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</si>
  <si>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</si>
  <si>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</si>
  <si>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</si>
  <si>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</si>
  <si>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</si>
  <si>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</si>
  <si>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</si>
  <si>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</si>
  <si>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</si>
  <si>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</si>
  <si>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</si>
  <si>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</si>
  <si>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</si>
  <si>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</si>
  <si>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</si>
  <si>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</si>
  <si>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</si>
  <si>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</si>
  <si>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</si>
  <si>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</si>
  <si>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</si>
  <si>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</si>
  <si>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</si>
  <si>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</si>
  <si>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</si>
  <si>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</si>
  <si>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</si>
  <si>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</si>
  <si>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</si>
  <si>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</si>
  <si>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</si>
  <si>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</si>
  <si>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</si>
  <si>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</si>
  <si>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</si>
  <si>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</si>
  <si>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</si>
  <si>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</si>
  <si>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</si>
  <si>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</si>
  <si>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</si>
  <si>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</si>
  <si>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</si>
  <si>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</si>
  <si>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</si>
  <si>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</si>
  <si>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</si>
  <si>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</si>
  <si>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</si>
  <si>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</si>
  <si>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</si>
  <si>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</si>
  <si>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</si>
  <si>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</si>
  <si>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</si>
  <si>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</si>
  <si>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</si>
  <si>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</si>
  <si>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</si>
  <si>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</si>
  <si>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</si>
  <si>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</si>
  <si>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</si>
  <si>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</si>
  <si>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</si>
  <si>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</si>
  <si>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</si>
  <si>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</si>
  <si>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</si>
  <si>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</si>
  <si>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</si>
  <si>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</si>
  <si>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</si>
  <si>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</si>
  <si>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</si>
  <si>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</si>
  <si>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</si>
  <si>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</si>
  <si>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</si>
  <si>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</si>
  <si>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</si>
  <si>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</si>
  <si>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</si>
  <si>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</si>
  <si>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</si>
  <si>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</si>
  <si>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</si>
  <si>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</si>
  <si>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</si>
  <si>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</si>
  <si>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</si>
  <si>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</si>
  <si>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</si>
  <si>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</si>
  <si>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</si>
  <si>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</si>
  <si>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</si>
  <si>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</si>
  <si>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</si>
  <si>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</si>
  <si>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</si>
  <si>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</si>
  <si>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</si>
  <si>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</si>
  <si>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</si>
  <si>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</si>
  <si>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</si>
  <si>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</si>
  <si>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</si>
  <si>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</si>
  <si>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</si>
  <si>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</si>
  <si>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</si>
  <si>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</si>
  <si>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</si>
  <si>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</si>
  <si>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</si>
  <si>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</si>
  <si>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</si>
  <si>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</si>
  <si>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</si>
  <si>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</si>
  <si>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</si>
  <si>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</si>
  <si>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</si>
  <si>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</si>
  <si>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</si>
  <si>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</si>
  <si>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</si>
  <si>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</si>
  <si>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</si>
  <si>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</si>
  <si>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</si>
  <si>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</si>
  <si>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</si>
  <si>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</si>
  <si>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</si>
  <si>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</si>
  <si>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</si>
  <si>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</si>
  <si>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</si>
  <si>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</si>
  <si>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</si>
  <si>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</si>
  <si>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</si>
  <si>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</si>
  <si>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</si>
  <si>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</si>
  <si>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</si>
  <si>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</si>
  <si>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</si>
  <si>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</si>
  <si>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</si>
  <si>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</si>
  <si>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</si>
  <si>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</si>
  <si>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</si>
  <si>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</si>
  <si>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</si>
  <si>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</si>
  <si>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</si>
  <si>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</si>
  <si>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</si>
  <si>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</si>
  <si>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</si>
  <si>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</si>
  <si>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</si>
  <si>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</si>
  <si>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</si>
  <si>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</si>
  <si>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</si>
  <si>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</si>
  <si>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</si>
  <si>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</si>
  <si>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</si>
  <si>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</si>
  <si>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</si>
  <si>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</si>
  <si>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</si>
  <si>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</si>
  <si>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</si>
  <si>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</si>
  <si>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</si>
  <si>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</si>
  <si>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</si>
  <si>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</si>
  <si>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</si>
  <si>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</si>
  <si>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</si>
  <si>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</si>
  <si>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</si>
  <si>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</si>
  <si>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</si>
  <si>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</si>
  <si>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</si>
  <si>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</si>
  <si>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</si>
  <si>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</si>
  <si>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</si>
  <si>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</si>
  <si>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</si>
  <si>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</si>
  <si>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</si>
  <si>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</si>
  <si>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</si>
  <si>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</si>
  <si>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</si>
  <si>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</si>
  <si>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</si>
  <si>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</si>
  <si>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</si>
  <si>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</si>
  <si>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</si>
  <si>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</si>
  <si>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</si>
  <si>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</si>
  <si>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</si>
  <si>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</si>
  <si>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</si>
  <si>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</si>
  <si>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</si>
  <si>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</si>
  <si>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</si>
  <si>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</si>
  <si>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</si>
  <si>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</si>
  <si>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</si>
  <si>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</si>
  <si>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</si>
  <si>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</si>
  <si>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</si>
  <si>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</si>
  <si>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</si>
  <si>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</si>
  <si>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</si>
  <si>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</si>
  <si>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</si>
  <si>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</si>
  <si>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</si>
  <si>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</si>
  <si>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</si>
  <si>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</si>
  <si>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</si>
  <si>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</si>
  <si>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</si>
  <si>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</si>
  <si>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</si>
  <si>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</si>
  <si>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</si>
  <si>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</si>
  <si>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</si>
  <si>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</si>
  <si>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</si>
  <si>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</si>
  <si>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</si>
  <si>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</si>
  <si>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</si>
  <si>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</si>
  <si>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</si>
  <si>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</si>
  <si>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</si>
  <si>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</si>
  <si>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</si>
  <si>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</si>
  <si>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</si>
  <si>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</si>
  <si>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</si>
  <si>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</si>
  <si>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</si>
  <si>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</si>
  <si>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</si>
  <si>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</si>
  <si>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</si>
  <si>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</si>
  <si>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</si>
  <si>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</si>
  <si>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</si>
  <si>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</si>
  <si>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</si>
  <si>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</si>
  <si>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</si>
  <si>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</si>
  <si>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</si>
  <si>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</si>
  <si>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</si>
  <si>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</si>
  <si>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</si>
  <si>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</si>
  <si>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</si>
  <si>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</si>
  <si>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</si>
  <si>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</si>
  <si>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</si>
  <si>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</si>
  <si>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</si>
  <si>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</si>
  <si>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</si>
  <si>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</si>
  <si>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</si>
  <si>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</si>
  <si>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</si>
  <si>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</si>
  <si>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</si>
  <si>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</si>
  <si>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</si>
  <si>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</si>
  <si>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</si>
  <si>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</si>
  <si>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</si>
  <si>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</si>
  <si>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</si>
  <si>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</si>
  <si>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</si>
  <si>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</si>
  <si>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</si>
  <si>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</si>
  <si>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</si>
  <si>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</si>
  <si>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</si>
  <si>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</si>
  <si>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</si>
  <si>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</si>
  <si>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</si>
  <si>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</si>
  <si>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</si>
  <si>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</si>
  <si>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</si>
  <si>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</si>
  <si>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</si>
  <si>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</si>
  <si>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</si>
  <si>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</si>
  <si>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</si>
  <si>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</si>
  <si>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</si>
  <si>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</si>
  <si>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</si>
  <si>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</si>
  <si>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</si>
  <si>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</si>
  <si>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</si>
  <si>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</si>
  <si>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</si>
  <si>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</si>
  <si>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</si>
  <si>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</si>
  <si>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</si>
  <si>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</si>
  <si>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</si>
  <si>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</si>
  <si>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</si>
  <si>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</si>
  <si>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</si>
  <si>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</si>
  <si>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</si>
  <si>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</si>
  <si>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</si>
  <si>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</si>
  <si>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</si>
  <si>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</si>
  <si>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</si>
  <si>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</si>
  <si>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</si>
  <si>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</si>
  <si>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</si>
  <si>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</si>
  <si>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</si>
  <si>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</si>
  <si>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</si>
  <si>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</si>
  <si>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</si>
  <si>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</si>
  <si>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</si>
  <si>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</si>
  <si>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</si>
  <si>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</si>
  <si>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</si>
  <si>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</si>
  <si>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</si>
  <si>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</si>
  <si>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</si>
  <si>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</si>
  <si>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</si>
  <si>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</si>
  <si>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</si>
  <si>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</si>
  <si>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</si>
  <si>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</si>
  <si>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</si>
  <si>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</si>
  <si>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</si>
  <si>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</si>
  <si>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</si>
  <si>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</si>
  <si>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</si>
  <si>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</si>
  <si>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</si>
  <si>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</si>
  <si>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</si>
  <si>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</si>
  <si>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</si>
  <si>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</si>
  <si>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</si>
  <si>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</si>
  <si>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</si>
  <si>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</si>
  <si>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</si>
  <si>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</si>
  <si>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</si>
  <si>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</si>
  <si>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</si>
  <si>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</si>
  <si>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</si>
  <si>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</si>
  <si>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</si>
  <si>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</si>
  <si>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</si>
  <si>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</si>
  <si>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</si>
  <si>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</si>
  <si>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</si>
  <si>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</si>
  <si>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</si>
  <si>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</si>
  <si>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</si>
  <si>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</si>
  <si>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</si>
  <si>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</si>
  <si>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</si>
  <si>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</si>
  <si>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</si>
  <si>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</si>
  <si>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</si>
  <si>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</si>
  <si>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</si>
  <si>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</si>
  <si>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</si>
  <si>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</si>
  <si>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</si>
  <si>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</si>
  <si>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</si>
  <si>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</si>
  <si>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</si>
  <si>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</si>
  <si>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</si>
  <si>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</si>
  <si>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</si>
  <si>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</si>
  <si>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</si>
  <si>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</si>
  <si>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</si>
  <si>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</si>
  <si>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</si>
  <si>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</si>
  <si>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</si>
  <si>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</si>
  <si>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</si>
  <si>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</si>
  <si>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</si>
  <si>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</si>
  <si>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</si>
  <si>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</si>
  <si>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</si>
  <si>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</si>
  <si>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</si>
  <si>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</si>
  <si>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</si>
  <si>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</si>
  <si>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</si>
  <si>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</si>
  <si>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</si>
  <si>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</si>
  <si>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</si>
  <si>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</si>
  <si>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</si>
  <si>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</si>
  <si>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</si>
  <si>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</si>
  <si>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</si>
  <si>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</si>
  <si>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</si>
  <si>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</si>
  <si>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</si>
  <si>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</si>
  <si>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</si>
  <si>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</si>
  <si>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</si>
  <si>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</si>
  <si>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</si>
  <si>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</si>
  <si>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</si>
  <si>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</si>
  <si>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</si>
  <si>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</si>
  <si>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</si>
  <si>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</si>
  <si>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</si>
  <si>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</si>
  <si>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</si>
  <si>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</si>
  <si>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</si>
  <si>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</si>
  <si>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</si>
  <si>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</si>
  <si>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</si>
  <si>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</si>
  <si>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</si>
  <si>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</si>
  <si>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</si>
  <si>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</si>
  <si>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</si>
  <si>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</si>
  <si>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</si>
  <si>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</si>
  <si>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</si>
  <si>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</si>
  <si>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</si>
  <si>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</si>
  <si>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</si>
  <si>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</si>
  <si>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</si>
  <si>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</si>
  <si>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</si>
  <si>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</si>
  <si>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</si>
  <si>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</si>
  <si>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</si>
  <si>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</si>
  <si>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</si>
  <si>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</si>
  <si>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</si>
  <si>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</si>
  <si>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</si>
  <si>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</si>
  <si>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</si>
  <si>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</si>
  <si>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</si>
  <si>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</si>
  <si>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</si>
  <si>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</si>
  <si>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</si>
  <si>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</si>
  <si>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</si>
  <si>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</si>
  <si>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</si>
  <si>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</si>
  <si>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</si>
  <si>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</si>
  <si>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</si>
  <si>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</si>
  <si>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</si>
  <si>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</si>
  <si>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</si>
  <si>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</si>
  <si>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</si>
  <si>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</si>
  <si>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</si>
  <si>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</si>
  <si>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</si>
  <si>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</si>
  <si>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</si>
  <si>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</si>
  <si>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</si>
  <si>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</si>
  <si>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</si>
  <si>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</si>
  <si>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</si>
  <si>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</si>
  <si>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</si>
  <si>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</si>
  <si>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</si>
  <si>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</si>
  <si>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</si>
  <si>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</si>
  <si>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</si>
  <si>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</si>
  <si>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</si>
  <si>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</si>
  <si>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</si>
  <si>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</si>
  <si>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</si>
  <si>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</si>
  <si>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</si>
  <si>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</si>
  <si>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</si>
  <si>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</si>
  <si>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</si>
  <si>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</si>
  <si>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</si>
  <si>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</si>
  <si>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</si>
  <si>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</si>
  <si>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</si>
  <si>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</si>
  <si>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</si>
  <si>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</si>
  <si>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</si>
  <si>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</si>
  <si>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</si>
  <si>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</si>
  <si>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</si>
  <si>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</si>
  <si>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</si>
  <si>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</si>
  <si>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</si>
  <si>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</si>
  <si>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</si>
  <si>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</si>
  <si>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</si>
  <si>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</si>
  <si>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</si>
  <si>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</si>
  <si>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</si>
  <si>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</si>
  <si>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</si>
  <si>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</si>
  <si>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</si>
  <si>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</si>
  <si>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</si>
  <si>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</si>
  <si>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</si>
  <si>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</si>
  <si>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</si>
  <si>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</si>
  <si>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</si>
  <si>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</si>
  <si>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</si>
  <si>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</si>
  <si>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</si>
  <si>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</si>
  <si>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</si>
  <si>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</si>
  <si>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</si>
  <si>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</si>
  <si>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</si>
  <si>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</si>
  <si>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</si>
  <si>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</si>
  <si>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</si>
  <si>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</si>
  <si>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</si>
  <si>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</si>
  <si>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</si>
  <si>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</si>
  <si>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</si>
  <si>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</si>
  <si>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</si>
  <si>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</si>
  <si>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</si>
  <si>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</si>
  <si>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</si>
  <si>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</si>
  <si>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</si>
  <si>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</si>
  <si>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</si>
  <si>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</si>
  <si>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</si>
  <si>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</si>
  <si>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</si>
  <si>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</si>
  <si>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</si>
  <si>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</si>
  <si>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</si>
  <si>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</si>
  <si>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</si>
  <si>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</si>
  <si>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</si>
  <si>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</si>
  <si>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</si>
  <si>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</si>
  <si>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</si>
  <si>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</si>
  <si>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</si>
  <si>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</si>
  <si>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</si>
  <si>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</si>
  <si>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</si>
  <si>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</si>
  <si>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</si>
  <si>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</si>
  <si>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</si>
  <si>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</si>
  <si>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</si>
  <si>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</si>
  <si>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</si>
  <si>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</si>
  <si>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</si>
  <si>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</si>
  <si>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</si>
  <si>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</si>
  <si>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</si>
  <si>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</si>
  <si>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</si>
  <si>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</si>
  <si>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</si>
  <si>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</si>
  <si>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</si>
  <si>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</si>
  <si>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</si>
  <si>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</si>
  <si>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</si>
  <si>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</si>
  <si>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</si>
  <si>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</si>
  <si>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</si>
  <si>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</si>
  <si>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</si>
  <si>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</si>
  <si>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</si>
  <si>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</si>
  <si>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</si>
  <si>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</si>
  <si>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</si>
  <si>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</si>
  <si>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</si>
  <si>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</si>
  <si>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</si>
  <si>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</si>
  <si>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</si>
  <si>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</si>
  <si>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</si>
  <si>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</si>
  <si>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</si>
  <si>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</si>
  <si>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</si>
  <si>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</si>
  <si>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</si>
  <si>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</si>
  <si>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</si>
  <si>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</si>
  <si>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</si>
  <si>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</si>
  <si>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</si>
  <si>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</si>
  <si>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</si>
  <si>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</si>
  <si>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</si>
  <si>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</si>
  <si>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</si>
  <si>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</si>
  <si>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</si>
  <si>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</si>
  <si>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</si>
  <si>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</si>
  <si>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</si>
  <si>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</si>
  <si>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</si>
  <si>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</si>
  <si>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</si>
  <si>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</si>
  <si>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</si>
  <si>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</si>
  <si>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</si>
  <si>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</si>
  <si>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</si>
  <si>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</si>
  <si>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</si>
  <si>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</si>
  <si>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</si>
  <si>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</si>
  <si>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</si>
  <si>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</si>
  <si>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</si>
  <si>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</si>
  <si>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</si>
  <si>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</si>
  <si>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</si>
  <si>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</si>
  <si>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</si>
  <si>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</si>
  <si>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</si>
  <si>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</si>
  <si>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</si>
  <si>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</si>
  <si>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</si>
  <si>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</si>
  <si>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</si>
  <si>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</si>
  <si>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</si>
  <si>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</si>
  <si>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</si>
  <si>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</si>
  <si>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</si>
  <si>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</si>
  <si>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</si>
  <si>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</si>
  <si>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</si>
  <si>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</si>
  <si>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</si>
  <si>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</si>
  <si>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</si>
  <si>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</si>
  <si>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</si>
  <si>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</si>
  <si>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</si>
  <si>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</si>
  <si>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</si>
  <si>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</si>
  <si>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</si>
  <si>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</si>
  <si>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</si>
  <si>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</si>
  <si>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</si>
  <si>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</si>
  <si>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</si>
  <si>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</si>
  <si>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</si>
  <si>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</si>
  <si>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</si>
  <si>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</si>
  <si>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</si>
  <si>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</si>
  <si>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</si>
  <si>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</si>
  <si>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</si>
  <si>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</si>
  <si>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</si>
  <si>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</si>
  <si>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</si>
  <si>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</si>
  <si>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</si>
  <si>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</si>
  <si>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</si>
  <si>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</si>
  <si>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</si>
  <si>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</si>
  <si>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</si>
  <si>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</si>
  <si>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</si>
  <si>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</si>
  <si>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</si>
  <si>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</si>
  <si>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</si>
  <si>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</si>
  <si>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</si>
  <si>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</si>
  <si>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</si>
  <si>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</si>
  <si>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</si>
  <si>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</si>
  <si>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</si>
  <si>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</si>
  <si>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</si>
  <si>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</si>
  <si>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</si>
  <si>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</si>
  <si>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</si>
  <si>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</si>
  <si>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</si>
  <si>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</si>
  <si>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</si>
  <si>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</si>
  <si>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</si>
  <si>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</si>
  <si>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</si>
  <si>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</si>
  <si>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</si>
  <si>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</si>
  <si>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</si>
  <si>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</si>
  <si>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</si>
  <si>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</si>
  <si>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</si>
  <si>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</si>
  <si>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</si>
  <si>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</si>
  <si>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</si>
  <si>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</si>
  <si>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</si>
  <si>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</si>
  <si>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</si>
  <si>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</si>
  <si>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</si>
  <si>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</si>
  <si>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</si>
  <si>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</si>
  <si>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</si>
  <si>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</si>
  <si>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</si>
  <si>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</si>
  <si>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</si>
  <si>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</si>
  <si>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</si>
  <si>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</si>
  <si>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</si>
  <si>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</si>
  <si>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</si>
  <si>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</si>
  <si>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</si>
  <si>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</si>
  <si>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</si>
  <si>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</si>
  <si>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</si>
  <si>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</si>
  <si>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</si>
  <si>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</si>
  <si>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</si>
  <si>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</si>
  <si>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</si>
  <si>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</si>
  <si>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</si>
  <si>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</si>
  <si>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</si>
  <si>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</si>
  <si>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</si>
  <si>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</si>
  <si>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</si>
  <si>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</si>
  <si>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</si>
  <si>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</si>
  <si>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</si>
  <si>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</si>
  <si>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</si>
  <si>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</si>
  <si>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</si>
  <si>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</si>
  <si>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</si>
  <si>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</si>
  <si>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</si>
  <si>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</si>
  <si>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</si>
  <si>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</si>
  <si>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</si>
  <si>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</si>
  <si>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</si>
  <si>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</si>
  <si>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</si>
  <si>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</si>
  <si>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</si>
  <si>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</si>
  <si>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</si>
  <si>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</si>
  <si>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</si>
  <si>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</si>
  <si>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</si>
  <si>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</si>
  <si>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</si>
  <si>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</si>
  <si>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</si>
  <si>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</si>
  <si>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</si>
  <si>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</si>
  <si>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</si>
  <si>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</si>
  <si>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</si>
  <si>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</si>
  <si>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</si>
  <si>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</si>
  <si>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</si>
  <si>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</si>
  <si>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</si>
  <si>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</si>
  <si>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</si>
  <si>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</si>
  <si>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</si>
  <si>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</si>
  <si>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</si>
  <si>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</si>
  <si>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</si>
  <si>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</si>
  <si>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</si>
  <si>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</si>
  <si>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</si>
  <si>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</si>
  <si>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</si>
  <si>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</si>
  <si>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</si>
  <si>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</si>
  <si>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</si>
  <si>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</si>
  <si>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</si>
  <si>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</si>
  <si>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</si>
  <si>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</si>
  <si>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</si>
  <si>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</si>
  <si>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</si>
  <si>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</si>
  <si>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</si>
  <si>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</si>
  <si>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</si>
  <si>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</si>
  <si>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</si>
  <si>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</si>
  <si>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</si>
  <si>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</si>
  <si>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</si>
  <si>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</si>
  <si>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</si>
  <si>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</si>
  <si>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</si>
  <si>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</si>
  <si>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</si>
  <si>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</si>
  <si>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</si>
  <si>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</si>
  <si>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</si>
  <si>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</si>
  <si>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</si>
  <si>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</si>
  <si>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</si>
  <si>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</si>
  <si>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</si>
  <si>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</si>
  <si>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</si>
  <si>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</si>
  <si>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</si>
  <si>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</si>
  <si>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</si>
  <si>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</si>
  <si>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</si>
  <si>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</si>
  <si>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</si>
  <si>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</si>
  <si>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</si>
  <si>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</si>
  <si>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</si>
  <si>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</si>
  <si>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</si>
  <si>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</si>
  <si>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</si>
  <si>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</si>
  <si>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</si>
  <si>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</si>
  <si>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</si>
  <si>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</si>
  <si>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</si>
  <si>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</si>
  <si>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</si>
  <si>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</si>
  <si>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</si>
  <si>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</si>
  <si>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</si>
  <si>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</si>
  <si>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</si>
  <si>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</si>
  <si>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</si>
  <si>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</si>
  <si>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</si>
  <si>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</si>
  <si>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</si>
  <si>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</si>
  <si>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</si>
  <si>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</si>
  <si>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</si>
  <si>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</si>
  <si>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</si>
  <si>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</si>
  <si>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</si>
  <si>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</si>
  <si>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</si>
  <si>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</si>
  <si>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</si>
  <si>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</si>
  <si>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</si>
  <si>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</si>
  <si>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</si>
  <si>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</si>
  <si>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</si>
  <si>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</si>
  <si>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</si>
  <si>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</si>
  <si>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</si>
  <si>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</si>
  <si>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</si>
  <si>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</si>
  <si>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</si>
  <si>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</si>
  <si>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</si>
  <si>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</si>
  <si>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</si>
  <si>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</si>
  <si>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</si>
  <si>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</si>
  <si>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</si>
  <si>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</si>
  <si>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</si>
  <si>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</si>
  <si>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</si>
  <si>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</si>
  <si>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</si>
  <si>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</si>
  <si>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</si>
  <si>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</si>
  <si>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</si>
  <si>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</si>
  <si>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</si>
  <si>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</si>
  <si>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</si>
  <si>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</si>
  <si>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</si>
  <si>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</si>
  <si>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</si>
  <si>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</si>
  <si>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</si>
  <si>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</si>
  <si>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</si>
  <si>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</si>
  <si>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</si>
  <si>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</si>
  <si>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</si>
  <si>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</si>
  <si>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</si>
  <si>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</si>
  <si>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</si>
  <si>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</si>
  <si>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</si>
  <si>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</si>
  <si>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</si>
  <si>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</si>
  <si>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</si>
  <si>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</si>
  <si>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</si>
  <si>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</si>
  <si>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</si>
  <si>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</si>
  <si>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</si>
  <si>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</si>
  <si>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</si>
  <si>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</si>
  <si>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</si>
  <si>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</si>
  <si>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</si>
  <si>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</si>
  <si>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</si>
  <si>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</si>
  <si>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</si>
  <si>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</si>
  <si>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</si>
  <si>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</si>
  <si>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</si>
  <si>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</si>
  <si>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</si>
  <si>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</si>
  <si>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</si>
  <si>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</si>
  <si>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</si>
  <si>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</si>
  <si>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</si>
  <si>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</si>
  <si>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</si>
  <si>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</si>
  <si>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</si>
  <si>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</si>
  <si>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</si>
  <si>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</si>
  <si>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</si>
  <si>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</si>
  <si>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</si>
  <si>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</si>
  <si>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</si>
  <si>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</si>
  <si>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</si>
  <si>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</si>
  <si>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</si>
  <si>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</si>
  <si>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</si>
  <si>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</si>
  <si>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</si>
  <si>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</si>
  <si>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</si>
  <si>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</si>
  <si>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</si>
  <si>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</si>
  <si>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</si>
  <si>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</si>
  <si>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</si>
  <si>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</si>
  <si>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</si>
  <si>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</si>
  <si>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</si>
  <si>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</si>
  <si>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</si>
  <si>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</si>
  <si>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</si>
  <si>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</si>
  <si>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</si>
  <si>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</si>
  <si>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</si>
  <si>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</si>
  <si>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</si>
  <si>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</si>
  <si>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</si>
  <si>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</si>
  <si>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</si>
  <si>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</si>
  <si>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</si>
  <si>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</si>
  <si>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</si>
  <si>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</si>
  <si>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</si>
  <si>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</si>
  <si>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</si>
  <si>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</si>
  <si>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</si>
  <si>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</si>
  <si>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</si>
  <si>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</si>
  <si>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</si>
  <si>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</si>
  <si>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</si>
  <si>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</si>
  <si>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</si>
  <si>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</si>
  <si>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</si>
  <si>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</si>
  <si>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</si>
  <si>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</si>
  <si>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</si>
  <si>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</si>
  <si>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</si>
  <si>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</si>
  <si>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</si>
  <si>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</si>
  <si>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</si>
  <si>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</si>
  <si>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</si>
  <si>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</si>
  <si>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</si>
  <si>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</si>
  <si>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</si>
  <si>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</si>
  <si>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</si>
  <si>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</si>
  <si>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</si>
  <si>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</si>
  <si>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</si>
  <si>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</si>
  <si>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</si>
  <si>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</si>
  <si>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</si>
  <si>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</si>
  <si>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</si>
  <si>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</si>
  <si>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</si>
  <si>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</si>
  <si>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</si>
  <si>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</si>
  <si>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</si>
  <si>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</si>
  <si>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</si>
  <si>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</si>
  <si>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</si>
  <si>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</si>
  <si>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</si>
  <si>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</si>
  <si>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</si>
  <si>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</si>
  <si>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</si>
  <si>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</si>
  <si>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</si>
  <si>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</si>
  <si>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</si>
  <si>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</si>
  <si>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</si>
  <si>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</si>
  <si>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</si>
  <si>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</si>
  <si>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</si>
  <si>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</si>
  <si>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</si>
  <si>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</si>
  <si>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</si>
  <si>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</si>
  <si>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</si>
  <si>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</si>
  <si>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</si>
  <si>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</si>
  <si>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</si>
  <si>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</si>
  <si>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</si>
  <si>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</si>
  <si>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</si>
  <si>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</si>
  <si>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</si>
  <si>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</si>
  <si>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</si>
  <si>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</si>
  <si>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</si>
  <si>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</si>
  <si>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</si>
  <si>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</si>
  <si>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</si>
  <si>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</si>
  <si>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</si>
  <si>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</si>
  <si>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</si>
  <si>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</si>
  <si>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</si>
  <si>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</si>
  <si>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</si>
  <si>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</si>
  <si>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</si>
  <si>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</si>
  <si>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</si>
  <si>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</si>
  <si>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</si>
  <si>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</si>
  <si>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</si>
  <si>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</si>
  <si>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</si>
  <si>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</si>
  <si>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</si>
  <si>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</si>
  <si>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</si>
  <si>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</si>
  <si>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</si>
  <si>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</si>
  <si>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</si>
  <si>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</si>
  <si>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</si>
  <si>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</si>
  <si>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</si>
  <si>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</si>
  <si>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</si>
  <si>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</si>
  <si>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</si>
  <si>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</si>
  <si>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</si>
  <si>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</si>
  <si>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</si>
  <si>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</si>
  <si>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</si>
  <si>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</si>
  <si>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</si>
  <si>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</si>
  <si>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</si>
  <si>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</si>
  <si>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</si>
  <si>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</si>
  <si>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</si>
  <si>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</si>
  <si>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</si>
  <si>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</si>
  <si>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</si>
  <si>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</si>
  <si>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</si>
  <si>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</si>
  <si>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</si>
  <si>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</si>
  <si>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</si>
  <si>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</si>
  <si>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</si>
  <si>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</si>
  <si>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</si>
  <si>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</si>
  <si>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</si>
  <si>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</si>
  <si>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</si>
  <si>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</si>
  <si>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</si>
  <si>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</si>
  <si>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</si>
  <si>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</si>
  <si>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</si>
  <si>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</si>
  <si>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</si>
  <si>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</si>
  <si>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</si>
  <si>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</si>
  <si>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</si>
  <si>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</si>
  <si>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</si>
  <si>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</si>
  <si>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</si>
  <si>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</si>
  <si>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</si>
  <si>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</si>
  <si>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</si>
  <si>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</si>
  <si>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</si>
  <si>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</si>
  <si>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</si>
  <si>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</si>
  <si>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</si>
  <si>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</si>
  <si>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</si>
  <si>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</si>
  <si>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</si>
  <si>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</si>
  <si>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</si>
  <si>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</si>
  <si>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</si>
  <si>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</si>
  <si>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</si>
  <si>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</si>
  <si>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</si>
  <si>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</si>
  <si>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</si>
  <si>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</si>
  <si>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</si>
  <si>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</si>
  <si>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</si>
  <si>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</si>
  <si>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</si>
  <si>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</si>
  <si>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</si>
  <si>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</si>
  <si>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</si>
  <si>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</si>
  <si>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</si>
  <si>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</si>
  <si>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</si>
  <si>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</si>
  <si>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</si>
  <si>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</si>
  <si>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</si>
  <si>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</si>
  <si>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</si>
  <si>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</si>
  <si>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</si>
  <si>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</si>
  <si>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</si>
  <si>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</si>
  <si>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</si>
  <si>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</si>
  <si>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</si>
  <si>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</si>
  <si>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</si>
  <si>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</si>
  <si>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</si>
  <si>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</si>
  <si>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</si>
  <si>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</si>
  <si>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</si>
  <si>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</si>
  <si>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</si>
  <si>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</si>
  <si>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</si>
  <si>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</si>
  <si>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</si>
  <si>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</si>
  <si>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</si>
  <si>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</si>
  <si>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</si>
  <si>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</si>
  <si>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</si>
  <si>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</si>
  <si>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</si>
  <si>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</si>
  <si>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</si>
  <si>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</si>
  <si>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</si>
  <si>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</si>
  <si>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</si>
  <si>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</si>
  <si>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</si>
  <si>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</si>
  <si>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</si>
  <si>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</si>
  <si>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</si>
  <si>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</si>
  <si>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</si>
  <si>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</si>
  <si>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</si>
  <si>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</si>
  <si>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</si>
  <si>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</si>
  <si>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</si>
  <si>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</si>
  <si>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</si>
  <si>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</si>
  <si>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</si>
  <si>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</si>
  <si>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</si>
  <si>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</si>
  <si>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</si>
  <si>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</si>
  <si>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</si>
  <si>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</si>
  <si>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</si>
  <si>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</si>
  <si>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</si>
  <si>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</si>
  <si>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</si>
  <si>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</si>
  <si>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</si>
  <si>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</si>
  <si>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</si>
  <si>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</si>
  <si>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</si>
  <si>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</si>
  <si>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</si>
  <si>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</si>
  <si>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</si>
  <si>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</si>
  <si>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</si>
  <si>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</si>
  <si>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</si>
  <si>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</si>
  <si>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</si>
  <si>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</si>
  <si>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</si>
  <si>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</si>
  <si>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</si>
  <si>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</si>
  <si>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</si>
  <si>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</si>
  <si>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</si>
  <si>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</si>
  <si>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</si>
  <si>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</si>
  <si>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</si>
  <si>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</si>
  <si>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</si>
  <si>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</si>
  <si>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</si>
  <si>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</si>
  <si>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</si>
  <si>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</si>
  <si>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</si>
  <si>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</si>
  <si>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</si>
  <si>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</si>
  <si>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</si>
  <si>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</si>
  <si>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</si>
  <si>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</si>
  <si>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</si>
  <si>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</si>
  <si>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</si>
  <si>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</si>
  <si>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</si>
  <si>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</si>
  <si>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</si>
  <si>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</si>
  <si>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</si>
  <si>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</si>
  <si>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</si>
  <si>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</si>
  <si>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</si>
  <si>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</si>
  <si>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</si>
  <si>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</si>
  <si>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</si>
  <si>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</si>
  <si>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</si>
  <si>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</si>
  <si>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</si>
  <si>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</si>
  <si>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</si>
  <si>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</si>
  <si>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</si>
  <si>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</si>
  <si>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</si>
  <si>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</si>
  <si>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</si>
  <si>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</si>
  <si>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</si>
  <si>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</si>
  <si>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</si>
  <si>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</si>
  <si>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</si>
  <si>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</si>
  <si>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</si>
  <si>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</si>
  <si>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</si>
  <si>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</si>
  <si>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</si>
  <si>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</si>
  <si>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</si>
  <si>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</si>
  <si>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</si>
  <si>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</si>
  <si>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</si>
  <si>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</si>
  <si>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</si>
  <si>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</si>
  <si>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</si>
  <si>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</si>
  <si>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</si>
  <si>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</si>
  <si>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</si>
  <si>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</si>
  <si>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</si>
  <si>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</si>
  <si>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</si>
  <si>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</si>
  <si>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</si>
  <si>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</si>
  <si>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</si>
  <si>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</si>
  <si>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</si>
  <si>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</si>
  <si>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</si>
  <si>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</si>
  <si>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</si>
  <si>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</si>
  <si>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</si>
  <si>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</si>
  <si>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</si>
  <si>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</si>
  <si>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</si>
  <si>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</si>
  <si>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</si>
  <si>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</si>
  <si>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</si>
  <si>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</si>
  <si>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</si>
  <si>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</si>
  <si>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</si>
  <si>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</si>
  <si>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</si>
  <si>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</si>
  <si>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</si>
  <si>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</si>
  <si>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</si>
  <si>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</si>
  <si>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</si>
  <si>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</si>
  <si>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</si>
  <si>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</si>
  <si>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</si>
  <si>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</si>
  <si>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</si>
  <si>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</si>
  <si>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</si>
  <si>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</si>
  <si>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</si>
  <si>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</si>
  <si>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</si>
  <si>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</si>
  <si>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</si>
  <si>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</si>
  <si>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</si>
  <si>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</si>
  <si>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</si>
  <si>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</si>
  <si>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</si>
  <si>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</si>
  <si>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</si>
  <si>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</si>
  <si>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</si>
  <si>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</si>
  <si>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</si>
  <si>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</si>
  <si>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</si>
  <si>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</si>
  <si>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</si>
  <si>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</si>
  <si>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</si>
  <si>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</si>
  <si>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</si>
  <si>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</si>
  <si>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</si>
  <si>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</si>
  <si>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</si>
  <si>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</si>
  <si>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</si>
  <si>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</si>
  <si>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</si>
  <si>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</si>
  <si>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</si>
  <si>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</si>
  <si>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</si>
  <si>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</si>
  <si>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</si>
  <si>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</si>
  <si>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</si>
  <si>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</si>
  <si>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</si>
  <si>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</si>
  <si>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</si>
  <si>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</si>
  <si>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</si>
  <si>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</si>
  <si>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</si>
  <si>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</si>
  <si>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</si>
  <si>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</si>
  <si>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</si>
  <si>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</si>
  <si>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</si>
  <si>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</si>
  <si>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</si>
  <si>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</si>
  <si>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</si>
  <si>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</si>
  <si>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</si>
  <si>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</si>
  <si>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</si>
  <si>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</si>
  <si>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</si>
  <si>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</si>
  <si>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</si>
  <si>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</si>
  <si>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</si>
  <si>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</si>
  <si>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</si>
  <si>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</si>
  <si>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</si>
  <si>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</si>
  <si>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</si>
  <si>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</si>
  <si>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</si>
  <si>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</si>
  <si>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</si>
  <si>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</si>
  <si>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</si>
  <si>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</si>
  <si>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</si>
  <si>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</si>
  <si>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</si>
  <si>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</si>
  <si>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</si>
  <si>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</si>
  <si>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</si>
  <si>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</si>
  <si>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</si>
  <si>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</si>
  <si>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</si>
  <si>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</si>
  <si>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</si>
  <si>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</si>
  <si>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</si>
  <si>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</si>
  <si>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</si>
  <si>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</si>
  <si>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</si>
  <si>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</si>
  <si>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</si>
  <si>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</si>
  <si>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</si>
  <si>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</si>
  <si>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</si>
  <si>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</si>
  <si>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</si>
  <si>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</si>
  <si>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</si>
  <si>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</si>
  <si>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</si>
  <si>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</si>
  <si>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</si>
  <si>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</si>
  <si>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</si>
  <si>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</si>
  <si>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</si>
  <si>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</si>
  <si>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</si>
  <si>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</si>
  <si>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</si>
  <si>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</si>
  <si>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</si>
  <si>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</si>
  <si>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</si>
  <si>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</si>
  <si>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</si>
  <si>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</si>
  <si>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</si>
  <si>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</si>
  <si>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</si>
  <si>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</si>
  <si>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</si>
  <si>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</si>
  <si>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</si>
  <si>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</si>
  <si>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</si>
  <si>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</si>
  <si>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</si>
  <si>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</si>
  <si>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</si>
  <si>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</si>
  <si>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</si>
  <si>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</si>
  <si>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</si>
  <si>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</si>
  <si>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</si>
  <si>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</si>
  <si>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</si>
  <si>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</si>
  <si>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</si>
  <si>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</si>
  <si>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</si>
  <si>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</si>
  <si>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</si>
  <si>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</si>
  <si>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</si>
  <si>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</si>
  <si>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</si>
  <si>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</si>
  <si>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</si>
  <si>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</si>
  <si>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</si>
  <si>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</si>
  <si>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</si>
  <si>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</si>
  <si>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</si>
  <si>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</si>
  <si>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</si>
  <si>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</si>
  <si>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</si>
  <si>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</si>
  <si>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</si>
  <si>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</si>
  <si>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</si>
  <si>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</si>
  <si>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</si>
  <si>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</si>
  <si>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</si>
  <si>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</si>
  <si>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</si>
  <si>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</si>
  <si>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</si>
  <si>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</si>
  <si>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</si>
  <si>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</si>
  <si>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</si>
  <si>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</si>
  <si>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</si>
  <si>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</si>
  <si>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</si>
  <si>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</si>
  <si>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</si>
  <si>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</si>
  <si>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</si>
  <si>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</si>
  <si>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</si>
  <si>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</si>
  <si>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</si>
  <si>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</si>
  <si>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</si>
  <si>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</si>
  <si>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</si>
  <si>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</si>
  <si>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</si>
  <si>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</si>
  <si>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</si>
  <si>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</si>
  <si>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</si>
  <si>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</si>
  <si>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</si>
  <si>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</si>
  <si>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</si>
  <si>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</si>
  <si>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</si>
  <si>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</si>
  <si>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</si>
  <si>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</si>
  <si>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</si>
  <si>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</si>
  <si>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</si>
  <si>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</si>
  <si>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</si>
  <si>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</si>
  <si>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</si>
  <si>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</si>
  <si>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</si>
  <si>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</si>
  <si>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</si>
  <si>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</si>
  <si>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</si>
  <si>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</si>
  <si>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</si>
  <si>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</si>
  <si>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</si>
  <si>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</si>
  <si>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</si>
  <si>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</si>
  <si>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</si>
  <si>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</si>
  <si>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</si>
  <si>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</si>
  <si>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</si>
  <si>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</si>
  <si>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</si>
  <si>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</si>
  <si>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</si>
  <si>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</si>
  <si>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</si>
  <si>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</si>
  <si>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</si>
  <si>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</si>
  <si>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</si>
  <si>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</si>
  <si>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</si>
  <si>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</si>
  <si>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</si>
  <si>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</si>
  <si>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</si>
  <si>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</si>
  <si>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</si>
  <si>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</si>
  <si>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</si>
  <si>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</si>
  <si>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</si>
  <si>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</si>
  <si>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</si>
  <si>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</si>
  <si>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</si>
  <si>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</si>
  <si>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</si>
  <si>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</si>
  <si>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</si>
  <si>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</si>
  <si>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</si>
  <si>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</si>
  <si>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</si>
  <si>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</si>
  <si>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</si>
  <si>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</si>
  <si>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</si>
  <si>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</si>
  <si>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</si>
  <si>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</si>
  <si>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</si>
  <si>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</si>
  <si>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</si>
  <si>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</si>
  <si>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</si>
  <si>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</si>
  <si>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</si>
  <si>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</si>
  <si>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</si>
  <si>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</si>
  <si>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</si>
  <si>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</si>
  <si>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</si>
  <si>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</si>
  <si>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</si>
  <si>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</si>
  <si>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</si>
  <si>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</si>
  <si>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</si>
  <si>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</si>
  <si>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</si>
  <si>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</si>
  <si>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</si>
  <si>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</si>
  <si>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</si>
  <si>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</si>
  <si>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</si>
  <si>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</si>
  <si>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</si>
  <si>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</si>
  <si>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</si>
  <si>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</si>
  <si>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</si>
  <si>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</si>
  <si>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</si>
  <si>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</si>
  <si>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</si>
  <si>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</si>
  <si>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</si>
  <si>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</si>
  <si>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</si>
  <si>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</si>
  <si>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</si>
  <si>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</si>
  <si>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</si>
  <si>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</si>
  <si>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</si>
  <si>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</si>
  <si>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</si>
  <si>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</si>
  <si>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</si>
  <si>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</si>
  <si>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</si>
  <si>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</si>
  <si>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</si>
  <si>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</si>
  <si>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</si>
  <si>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</si>
  <si>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</si>
  <si>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</si>
  <si>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</si>
  <si>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</si>
  <si>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</si>
  <si>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</si>
  <si>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</si>
  <si>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</si>
  <si>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</si>
  <si>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</si>
  <si>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</si>
  <si>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</si>
  <si>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</si>
  <si>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</si>
  <si>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</si>
  <si>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</si>
  <si>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</si>
  <si>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</si>
  <si>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</si>
  <si>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</si>
  <si>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</si>
  <si>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</si>
  <si>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</si>
  <si>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</si>
  <si>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</si>
  <si>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</si>
  <si>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</si>
  <si>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</si>
  <si>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</si>
  <si>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</si>
  <si>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</si>
  <si>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</si>
  <si>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</si>
  <si>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</si>
  <si>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</si>
  <si>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</si>
  <si>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</si>
  <si>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</si>
  <si>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</si>
  <si>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</si>
  <si>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</si>
  <si>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</si>
  <si>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</si>
  <si>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</si>
  <si>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</si>
  <si>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</si>
  <si>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</si>
  <si>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</si>
  <si>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</si>
  <si>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</si>
  <si>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</si>
  <si>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</si>
  <si>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</si>
  <si>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</si>
  <si>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</si>
  <si>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</si>
  <si>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</si>
  <si>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</si>
  <si>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</si>
  <si>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</si>
  <si>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</si>
  <si>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</si>
  <si>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</si>
  <si>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</si>
  <si>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</si>
  <si>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</si>
  <si>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</si>
  <si>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</si>
  <si>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</si>
  <si>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</si>
  <si>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</si>
  <si>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</si>
  <si>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</si>
  <si>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</si>
  <si>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</si>
  <si>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</si>
  <si>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</si>
  <si>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</si>
  <si>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</si>
  <si>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</si>
  <si>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</si>
  <si>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</si>
  <si>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</si>
  <si>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</si>
  <si>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</si>
  <si>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</si>
  <si>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</si>
  <si>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</si>
  <si>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</si>
  <si>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</si>
  <si>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</si>
  <si>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</si>
  <si>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</si>
  <si>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</si>
  <si>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</si>
  <si>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</si>
  <si>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</si>
  <si>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</si>
  <si>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</si>
  <si>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</si>
  <si>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</si>
  <si>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</si>
  <si>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</si>
  <si>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</si>
  <si>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</si>
  <si>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</si>
  <si>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</si>
  <si>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</si>
  <si>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</si>
  <si>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</si>
  <si>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</si>
  <si>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</si>
  <si>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</si>
  <si>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</si>
  <si>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</si>
  <si>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</si>
  <si>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</si>
  <si>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</si>
  <si>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</si>
  <si>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</si>
  <si>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</si>
  <si>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</si>
  <si>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</si>
  <si>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</si>
  <si>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</si>
  <si>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</si>
  <si>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</si>
  <si>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</si>
  <si>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</si>
  <si>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</si>
  <si>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</si>
  <si>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</si>
  <si>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</si>
  <si>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</si>
  <si>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</si>
  <si>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</si>
  <si>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</si>
  <si>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</si>
  <si>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</si>
  <si>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</si>
  <si>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</si>
  <si>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</si>
  <si>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</si>
  <si>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</si>
  <si>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</si>
  <si>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</si>
  <si>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</si>
  <si>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</si>
  <si>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</si>
  <si>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</si>
  <si>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</si>
  <si>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</si>
  <si>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</si>
  <si>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</si>
  <si>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</si>
  <si>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</si>
  <si>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</si>
  <si>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</si>
  <si>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</si>
  <si>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</si>
  <si>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</si>
  <si>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</si>
  <si>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</si>
  <si>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</si>
  <si>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</si>
  <si>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</si>
  <si>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</si>
  <si>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</si>
  <si>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</si>
  <si>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</si>
  <si>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</si>
  <si>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</si>
  <si>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</si>
  <si>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</si>
  <si>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</si>
  <si>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</si>
  <si>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</si>
  <si>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</si>
  <si>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</si>
  <si>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</si>
  <si>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</si>
  <si>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</si>
  <si>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</si>
  <si>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</si>
  <si>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</si>
  <si>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</si>
  <si>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</si>
  <si>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</si>
  <si>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</si>
  <si>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</si>
  <si>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</si>
  <si>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</si>
  <si>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</si>
  <si>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</si>
  <si>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</si>
  <si>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</si>
  <si>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</si>
  <si>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</si>
  <si>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</si>
  <si>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</si>
  <si>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</si>
  <si>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</si>
  <si>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</si>
  <si>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</si>
  <si>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</si>
  <si>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</si>
  <si>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</si>
  <si>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</si>
  <si>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</si>
  <si>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</si>
  <si>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</si>
  <si>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</si>
  <si>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</si>
  <si>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</si>
  <si>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</si>
  <si>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</si>
  <si>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</si>
  <si>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</si>
  <si>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</si>
  <si>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</si>
  <si>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</si>
  <si>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</si>
  <si>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</si>
  <si>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</si>
  <si>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</si>
  <si>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</si>
  <si>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</si>
  <si>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</si>
  <si>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</si>
  <si>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</si>
  <si>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</si>
  <si>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</si>
  <si>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</si>
  <si>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</si>
  <si>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</si>
  <si>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</si>
  <si>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</si>
  <si>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</si>
  <si>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</si>
  <si>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</si>
  <si>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</si>
  <si>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</si>
  <si>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</si>
  <si>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</si>
  <si>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</si>
  <si>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</si>
  <si>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</si>
  <si>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</si>
  <si>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</si>
  <si>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</si>
  <si>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</si>
  <si>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</si>
  <si>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</si>
  <si>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</si>
  <si>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</si>
  <si>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</si>
  <si>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</si>
  <si>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</si>
  <si>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</si>
  <si>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</si>
  <si>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</si>
  <si>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</si>
  <si>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</si>
  <si>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</si>
  <si>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</si>
  <si>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</si>
  <si>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</si>
  <si>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</si>
  <si>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</si>
  <si>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</si>
  <si>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</si>
  <si>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</si>
  <si>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</si>
  <si>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</si>
  <si>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</si>
  <si>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</si>
  <si>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</si>
  <si>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</si>
  <si>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</si>
  <si>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</si>
  <si>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</si>
  <si>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</si>
  <si>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</si>
  <si>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</si>
  <si>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</si>
  <si>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</si>
  <si>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</si>
  <si>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</si>
  <si>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</si>
  <si>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</si>
  <si>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</si>
  <si>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</si>
  <si>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</si>
  <si>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</si>
  <si>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</si>
  <si>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</si>
  <si>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</si>
  <si>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</si>
  <si>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</si>
  <si>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</si>
  <si>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</si>
  <si>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</si>
  <si>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</si>
  <si>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</si>
  <si>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</si>
  <si>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</si>
  <si>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</si>
  <si>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</si>
  <si>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</si>
  <si>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</si>
  <si>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</si>
  <si>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</si>
  <si>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</si>
  <si>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</si>
  <si>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</si>
  <si>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</si>
  <si>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</si>
  <si>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</si>
  <si>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</si>
  <si>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</si>
  <si>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</si>
  <si>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</si>
  <si>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</si>
  <si>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</si>
  <si>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</si>
  <si>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</si>
  <si>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</si>
  <si>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</si>
  <si>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</si>
  <si>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</si>
  <si>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</si>
  <si>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</si>
  <si>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</si>
  <si>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</si>
  <si>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</si>
  <si>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</si>
  <si>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</si>
  <si>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</si>
  <si>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</si>
  <si>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</si>
  <si>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</si>
  <si>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</si>
  <si>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</si>
  <si>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</si>
  <si>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</si>
  <si>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</si>
  <si>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</si>
  <si>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</si>
  <si>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</si>
  <si>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</si>
  <si>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</si>
  <si>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</si>
  <si>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</si>
  <si>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</si>
  <si>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</si>
  <si>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</si>
  <si>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</si>
  <si>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</si>
  <si>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</si>
  <si>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</si>
  <si>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</si>
  <si>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</si>
  <si>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</si>
  <si>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</si>
  <si>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</si>
  <si>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</si>
  <si>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</si>
  <si>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</si>
  <si>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</si>
  <si>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</si>
  <si>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</si>
  <si>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</si>
  <si>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</si>
  <si>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</si>
  <si>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</si>
  <si>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</si>
  <si>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</si>
  <si>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</si>
  <si>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</si>
  <si>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</si>
  <si>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</si>
  <si>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</si>
  <si>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</si>
  <si>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</si>
  <si>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</si>
  <si>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</si>
  <si>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</si>
  <si>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</si>
  <si>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</si>
  <si>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</si>
  <si>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</si>
  <si>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</si>
  <si>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</si>
  <si>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</si>
  <si>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</si>
  <si>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</si>
  <si>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</si>
  <si>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</si>
  <si>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</si>
  <si>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</si>
  <si>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</si>
  <si>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</si>
  <si>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</si>
  <si>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</si>
  <si>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</si>
  <si>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</si>
  <si>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</si>
  <si>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</si>
  <si>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</si>
  <si>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</si>
  <si>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</si>
  <si>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</si>
  <si>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</si>
  <si>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</si>
  <si>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</si>
  <si>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</si>
  <si>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</si>
  <si>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</si>
  <si>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</si>
  <si>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</si>
  <si>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</si>
  <si>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</si>
  <si>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</si>
  <si>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</si>
  <si>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</si>
  <si>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</si>
  <si>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</si>
  <si>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</si>
  <si>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</si>
  <si>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</si>
  <si>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</si>
  <si>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</si>
  <si>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</si>
  <si>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</si>
  <si>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</si>
  <si>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</si>
  <si>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</si>
  <si>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</si>
  <si>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</si>
  <si>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</si>
  <si>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</si>
  <si>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</si>
  <si>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</si>
  <si>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</si>
  <si>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</si>
  <si>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</si>
  <si>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</si>
  <si>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</si>
  <si>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</si>
  <si>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</si>
  <si>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</si>
  <si>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</si>
  <si>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</si>
  <si>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</si>
  <si>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</si>
  <si>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</si>
  <si>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</si>
  <si>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</si>
  <si>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</si>
  <si>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</si>
  <si>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</si>
  <si>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</si>
  <si>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</si>
  <si>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</si>
  <si>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</si>
  <si>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</si>
  <si>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</si>
  <si>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</si>
  <si>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</si>
  <si>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</si>
  <si>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</si>
  <si>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</si>
  <si>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</si>
  <si>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</si>
  <si>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</si>
  <si>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</si>
  <si>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</si>
  <si>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</si>
  <si>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</si>
  <si>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</si>
  <si>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</si>
  <si>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</si>
  <si>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</si>
  <si>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</si>
  <si>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</si>
  <si>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</si>
  <si>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</si>
  <si>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</si>
  <si>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</si>
  <si>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</si>
  <si>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</si>
  <si>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</si>
  <si>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</si>
  <si>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</si>
  <si>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</si>
  <si>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</si>
  <si>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</si>
  <si>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</si>
  <si>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</si>
  <si>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</si>
  <si>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</si>
  <si>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</si>
  <si>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</si>
  <si>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</si>
  <si>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</si>
  <si>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</si>
  <si>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</si>
  <si>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</si>
  <si>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</si>
  <si>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</si>
  <si>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</si>
  <si>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</si>
  <si>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</si>
  <si>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</si>
  <si>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</si>
  <si>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</si>
  <si>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</si>
  <si>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</si>
  <si>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</si>
  <si>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</si>
  <si>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</si>
  <si>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</si>
  <si>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</si>
  <si>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</si>
  <si>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</si>
  <si>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</si>
  <si>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</si>
  <si>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</si>
  <si>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</si>
  <si>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</si>
  <si>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</si>
  <si>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</si>
  <si>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</si>
  <si>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</si>
  <si>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</si>
  <si>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</si>
  <si>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</si>
  <si>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</si>
  <si>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</si>
  <si>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</si>
  <si>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</si>
  <si>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</si>
  <si>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</si>
  <si>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</si>
  <si>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</si>
  <si>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</si>
  <si>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</si>
  <si>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</si>
  <si>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</si>
  <si>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</si>
  <si>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</si>
  <si>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</si>
  <si>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</si>
  <si>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</si>
  <si>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</si>
  <si>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</si>
  <si>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</si>
  <si>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</si>
  <si>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</si>
  <si>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</si>
  <si>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</si>
  <si>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</si>
  <si>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</si>
  <si>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</si>
  <si>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</si>
  <si>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</si>
  <si>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</si>
  <si>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</si>
  <si>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</si>
  <si>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</si>
  <si>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</si>
  <si>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</si>
  <si>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</si>
  <si>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</si>
  <si>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</si>
  <si>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</si>
  <si>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</si>
  <si>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</si>
  <si>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</si>
  <si>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</si>
  <si>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</si>
  <si>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</si>
  <si>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</si>
  <si>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</si>
  <si>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</si>
  <si>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</si>
  <si>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</si>
  <si>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</si>
  <si>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</si>
  <si>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</si>
  <si>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</si>
  <si>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</si>
  <si>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</si>
  <si>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</si>
  <si>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</si>
  <si>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</si>
  <si>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</si>
  <si>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</si>
  <si>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</si>
  <si>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</si>
  <si>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</si>
  <si>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</si>
  <si>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</si>
  <si>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</si>
  <si>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</si>
  <si>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</si>
  <si>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</si>
  <si>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</si>
  <si>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</si>
  <si>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</si>
  <si>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</si>
  <si>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</si>
  <si>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</si>
  <si>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</si>
  <si>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</si>
  <si>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</si>
  <si>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</si>
  <si>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</si>
  <si>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</si>
  <si>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</si>
  <si>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</si>
  <si>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</si>
  <si>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</si>
  <si>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</si>
  <si>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</si>
  <si>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</si>
  <si>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</si>
  <si>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</si>
  <si>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</si>
  <si>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</si>
  <si>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</si>
  <si>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</si>
  <si>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</si>
  <si>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</si>
  <si>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</si>
  <si>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</si>
  <si>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</si>
  <si>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</si>
  <si>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</si>
  <si>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</si>
  <si>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</si>
  <si>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</si>
  <si>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</si>
  <si>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</si>
  <si>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</si>
  <si>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</si>
  <si>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</si>
  <si>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</si>
  <si>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</si>
  <si>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</si>
  <si>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</si>
  <si>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</si>
  <si>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</si>
  <si>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</si>
  <si>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</si>
  <si>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</si>
  <si>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</si>
  <si>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</si>
  <si>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</si>
  <si>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</si>
  <si>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</si>
  <si>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</si>
  <si>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</si>
  <si>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</si>
  <si>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</si>
  <si>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</si>
  <si>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</si>
  <si>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</si>
  <si>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</si>
  <si>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</si>
  <si>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</si>
  <si>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</si>
  <si>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</si>
  <si>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</si>
  <si>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</si>
  <si>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</si>
  <si>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</si>
  <si>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</si>
  <si>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</si>
  <si>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</si>
  <si>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</si>
  <si>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</si>
  <si>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</si>
  <si>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</si>
  <si>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</si>
  <si>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</si>
  <si>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</si>
  <si>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</si>
  <si>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</si>
  <si>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</si>
  <si>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</si>
  <si>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</si>
  <si>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</si>
  <si>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</si>
  <si>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</si>
  <si>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</si>
  <si>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</si>
  <si>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</si>
  <si>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</si>
  <si>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</si>
  <si>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</si>
  <si>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</si>
  <si>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</si>
  <si>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</si>
  <si>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</si>
  <si>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</si>
  <si>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</si>
  <si>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</si>
  <si>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</si>
  <si>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</si>
  <si>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</si>
  <si>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</si>
  <si>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</si>
  <si>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</si>
  <si>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</si>
  <si>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</si>
  <si>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</si>
  <si>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</si>
  <si>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</si>
  <si>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</si>
  <si>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</si>
  <si>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</si>
  <si>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</si>
  <si>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</si>
  <si>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</si>
  <si>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</si>
  <si>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</si>
  <si>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</si>
  <si>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</si>
  <si>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</si>
  <si>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</si>
  <si>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</si>
  <si>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</si>
  <si>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</si>
  <si>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</si>
  <si>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</si>
  <si>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</si>
  <si>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</si>
  <si>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</si>
  <si>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</si>
  <si>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</si>
  <si>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</si>
  <si>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</si>
  <si>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</si>
  <si>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</si>
  <si>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</si>
  <si>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</si>
  <si>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</si>
  <si>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</si>
  <si>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</si>
  <si>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</si>
  <si>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</si>
  <si>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</si>
  <si>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</si>
  <si>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</si>
  <si>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</si>
  <si>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</si>
  <si>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</si>
  <si>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</si>
  <si>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</si>
  <si>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</si>
  <si>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</si>
  <si>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</si>
  <si>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</si>
  <si>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</si>
  <si>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</si>
  <si>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</si>
  <si>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</si>
  <si>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</si>
  <si>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</si>
  <si>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</si>
  <si>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</si>
  <si>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</si>
  <si>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</si>
  <si>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</si>
  <si>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</si>
  <si>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</si>
  <si>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</si>
  <si>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</si>
  <si>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</si>
  <si>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</si>
  <si>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</si>
  <si>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</si>
  <si>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</si>
  <si>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</si>
  <si>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</si>
  <si>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</si>
  <si>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</si>
  <si>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</si>
  <si>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</si>
  <si>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</si>
  <si>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</si>
  <si>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</si>
  <si>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</si>
  <si>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</si>
  <si>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</si>
  <si>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</si>
  <si>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</si>
  <si>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</si>
  <si>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</si>
  <si>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</si>
  <si>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</si>
  <si>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</si>
  <si>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</si>
  <si>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</si>
  <si>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</si>
  <si>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</si>
  <si>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</si>
  <si>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</si>
  <si>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</si>
  <si>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</si>
  <si>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</si>
  <si>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</si>
  <si>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</si>
  <si>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</si>
  <si>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</si>
  <si>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</si>
  <si>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</si>
  <si>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</si>
  <si>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</si>
  <si>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</si>
  <si>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</si>
  <si>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</si>
  <si>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</si>
  <si>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</si>
  <si>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</si>
  <si>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</si>
  <si>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</si>
  <si>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</si>
  <si>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</si>
  <si>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</si>
  <si>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</si>
  <si>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</si>
  <si>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</si>
  <si>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</si>
  <si>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</si>
  <si>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</si>
  <si>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</si>
  <si>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</si>
  <si>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</si>
  <si>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</si>
  <si>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</si>
  <si>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</si>
  <si>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</si>
  <si>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</si>
  <si>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</si>
  <si>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</si>
  <si>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</si>
  <si>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</si>
  <si>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</si>
  <si>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</si>
  <si>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</si>
  <si>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</si>
  <si>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</si>
  <si>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</si>
  <si>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</si>
  <si>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</si>
  <si>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</si>
  <si>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</si>
  <si>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</si>
  <si>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</si>
  <si>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</si>
  <si>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</si>
  <si>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</si>
  <si>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</si>
  <si>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</si>
  <si>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</si>
  <si>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</si>
  <si>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</si>
  <si>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</si>
  <si>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</si>
  <si>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</si>
  <si>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</si>
  <si>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</si>
  <si>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</si>
  <si>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</si>
  <si>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</si>
  <si>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</si>
  <si>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</si>
  <si>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</si>
  <si>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</si>
  <si>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</si>
  <si>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</si>
  <si>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</si>
  <si>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</si>
  <si>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</si>
  <si>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</si>
  <si>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</si>
  <si>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</si>
  <si>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</si>
  <si>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</si>
  <si>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</si>
  <si>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</si>
  <si>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</si>
  <si>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</si>
  <si>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</si>
  <si>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</si>
  <si>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</si>
  <si>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</si>
  <si>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</si>
  <si>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</si>
  <si>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</si>
  <si>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</si>
  <si>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</si>
  <si>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</si>
  <si>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</si>
  <si>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</si>
  <si>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</si>
  <si>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</si>
  <si>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</si>
  <si>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</si>
  <si>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</si>
  <si>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</si>
  <si>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</si>
  <si>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</si>
  <si>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</si>
  <si>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</si>
  <si>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</si>
  <si>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</si>
  <si>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</si>
  <si>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</si>
  <si>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</si>
  <si>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</si>
  <si>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</si>
  <si>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</si>
  <si>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</si>
  <si>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</si>
  <si>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</si>
  <si>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</si>
  <si>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</si>
  <si>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</si>
  <si>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</si>
  <si>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</si>
  <si>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</si>
  <si>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</si>
  <si>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</si>
  <si>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</si>
  <si>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</si>
  <si>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</si>
  <si>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</si>
  <si>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</si>
  <si>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</si>
  <si>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</si>
  <si>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</si>
  <si>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</si>
  <si>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</si>
  <si>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</si>
  <si>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</si>
  <si>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</si>
  <si>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</si>
  <si>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</si>
  <si>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</si>
  <si>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</si>
  <si>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</si>
  <si>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</si>
  <si>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</si>
  <si>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</si>
  <si>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</si>
  <si>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</si>
  <si>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</si>
  <si>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</si>
  <si>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</si>
  <si>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</si>
  <si>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</si>
  <si>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</si>
  <si>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</si>
  <si>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</si>
  <si>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</si>
  <si>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</si>
  <si>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</si>
  <si>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</si>
  <si>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</si>
  <si>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</si>
  <si>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</si>
  <si>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</si>
  <si>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</si>
  <si>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</si>
  <si>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</si>
  <si>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</si>
  <si>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</si>
  <si>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</si>
  <si>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</si>
  <si>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</si>
  <si>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</si>
  <si>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</si>
  <si>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</si>
  <si>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</si>
  <si>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</si>
  <si>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</si>
  <si>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</si>
  <si>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</si>
  <si>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</si>
  <si>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</si>
  <si>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</si>
  <si>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</si>
  <si>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</si>
  <si>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</si>
  <si>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</si>
  <si>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</si>
  <si>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</si>
  <si>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</si>
  <si>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</si>
  <si>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</si>
  <si>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</si>
  <si>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</si>
  <si>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</si>
  <si>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</si>
  <si>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</si>
  <si>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</si>
  <si>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</si>
  <si>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</si>
  <si>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</si>
  <si>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</si>
  <si>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</si>
  <si>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</si>
  <si>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</si>
  <si>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</si>
  <si>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</si>
  <si>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</si>
  <si>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</si>
  <si>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</si>
  <si>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</si>
  <si>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</si>
  <si>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</si>
  <si>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</si>
  <si>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</si>
  <si>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</si>
  <si>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</si>
  <si>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</si>
  <si>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</si>
  <si>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</si>
  <si>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</si>
  <si>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</si>
  <si>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</si>
  <si>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</si>
  <si>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</si>
  <si>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</si>
  <si>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</si>
  <si>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</si>
  <si>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</si>
  <si>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</si>
  <si>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</si>
  <si>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</si>
  <si>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</si>
  <si>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</si>
  <si>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</si>
  <si>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</si>
  <si>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</si>
  <si>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</si>
  <si>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</si>
  <si>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</si>
  <si>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</si>
  <si>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</si>
  <si>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</si>
  <si>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</si>
  <si>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</si>
  <si>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</si>
  <si>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</si>
  <si>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</si>
  <si>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</si>
  <si>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</si>
  <si>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</si>
  <si>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</si>
  <si>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</si>
  <si>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</si>
  <si>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</si>
  <si>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</si>
  <si>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</si>
  <si>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</si>
  <si>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</si>
  <si>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</si>
  <si>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</si>
  <si>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</si>
  <si>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</si>
  <si>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</si>
  <si>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</si>
  <si>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</si>
  <si>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</si>
  <si>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</si>
  <si>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</si>
  <si>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</si>
  <si>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</si>
  <si>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</si>
  <si>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</si>
  <si>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</si>
  <si>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</si>
  <si>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</si>
  <si>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</si>
  <si>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</si>
  <si>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</si>
  <si>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</si>
  <si>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</si>
  <si>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</si>
  <si>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</si>
  <si>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</si>
  <si>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</si>
  <si>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</si>
  <si>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</si>
  <si>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</si>
  <si>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</si>
  <si>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</si>
  <si>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</si>
  <si>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</si>
  <si>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</si>
  <si>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</si>
  <si>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</si>
  <si>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</si>
  <si>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</si>
  <si>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</si>
  <si>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</si>
  <si>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</si>
  <si>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</si>
  <si>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</si>
  <si>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</si>
  <si>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</si>
  <si>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</si>
  <si>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</si>
  <si>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</si>
  <si>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</si>
  <si>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</si>
  <si>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</si>
  <si>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</si>
  <si>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</si>
  <si>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</si>
  <si>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</si>
  <si>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</si>
  <si>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</si>
  <si>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</si>
  <si>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</si>
  <si>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</si>
  <si>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</si>
  <si>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</si>
  <si>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</si>
  <si>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</si>
  <si>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</si>
  <si>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</si>
  <si>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</si>
  <si>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</si>
  <si>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</si>
  <si>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</si>
  <si>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</si>
  <si>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</si>
  <si>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</si>
  <si>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</si>
  <si>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</si>
  <si>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</si>
  <si>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</si>
  <si>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</si>
  <si>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</si>
  <si>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</si>
  <si>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</si>
  <si>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</si>
  <si>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</si>
  <si>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</si>
  <si>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</si>
  <si>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</si>
  <si>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</si>
  <si>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</si>
  <si>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</si>
  <si>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</si>
  <si>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</si>
  <si>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</si>
  <si>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</si>
  <si>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</si>
  <si>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</si>
  <si>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</si>
  <si>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</si>
  <si>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</si>
  <si>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</si>
  <si>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</si>
  <si>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</si>
  <si>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</si>
  <si>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</si>
  <si>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</si>
  <si>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</si>
  <si>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</si>
  <si>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</si>
  <si>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</si>
  <si>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</si>
  <si>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</si>
  <si>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</si>
  <si>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</si>
  <si>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</si>
  <si>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</si>
  <si>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</si>
  <si>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</si>
  <si>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</si>
  <si>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</si>
  <si>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</si>
  <si>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</si>
  <si>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</si>
  <si>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</si>
  <si>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</si>
  <si>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</si>
  <si>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</si>
  <si>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</si>
  <si>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</si>
  <si>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</si>
  <si>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</si>
  <si>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</si>
  <si>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</si>
  <si>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</si>
  <si>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</si>
  <si>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</si>
  <si>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</si>
  <si>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</si>
  <si>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</si>
  <si>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</si>
  <si>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</si>
  <si>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</si>
  <si>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</si>
  <si>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</si>
  <si>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</si>
  <si>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</si>
  <si>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</si>
  <si>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</si>
  <si>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</si>
  <si>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</si>
  <si>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</si>
  <si>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</si>
  <si>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</si>
  <si>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</si>
  <si>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</si>
  <si>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</si>
  <si>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</si>
  <si>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</si>
  <si>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</si>
  <si>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</si>
  <si>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</si>
  <si>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</si>
  <si>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</si>
  <si>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</si>
  <si>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</si>
  <si>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</si>
  <si>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</si>
  <si>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</si>
  <si>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</si>
  <si>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</si>
  <si>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</si>
  <si>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</si>
  <si>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</si>
  <si>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</si>
  <si>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</si>
  <si>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</si>
  <si>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</si>
  <si>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</si>
  <si>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</si>
  <si>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</si>
  <si>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</si>
  <si>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</si>
  <si>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</si>
  <si>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</si>
  <si>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</si>
  <si>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</si>
  <si>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</si>
  <si>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</si>
  <si>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</si>
  <si>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</si>
  <si>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</si>
  <si>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</si>
  <si>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</si>
  <si>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</si>
  <si>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</si>
  <si>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</si>
  <si>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</si>
  <si>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</si>
  <si>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</si>
  <si>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</si>
  <si>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</si>
  <si>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</si>
  <si>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</si>
  <si>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</si>
  <si>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</si>
  <si>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</si>
  <si>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</si>
  <si>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</si>
  <si>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</si>
  <si>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</si>
  <si>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</si>
  <si>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</si>
  <si>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</si>
  <si>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</si>
  <si>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</si>
  <si>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</si>
  <si>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</si>
  <si>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</si>
  <si>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</si>
  <si>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</si>
  <si>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</si>
  <si>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</si>
  <si>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</si>
  <si>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</si>
  <si>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</si>
  <si>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</si>
  <si>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</si>
  <si>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</si>
  <si>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</si>
  <si>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</si>
  <si>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</si>
  <si>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</si>
  <si>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</si>
  <si>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</si>
  <si>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</si>
  <si>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</si>
  <si>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</si>
  <si>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</si>
  <si>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</si>
  <si>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</si>
  <si>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</si>
  <si>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</si>
  <si>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</si>
  <si>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</si>
  <si>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</si>
  <si>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</si>
  <si>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</si>
  <si>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</si>
  <si>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</si>
  <si>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</si>
  <si>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</si>
  <si>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</si>
  <si>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</si>
  <si>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</si>
  <si>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</si>
  <si>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</si>
  <si>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</si>
  <si>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</si>
  <si>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</si>
  <si>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</si>
  <si>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</si>
  <si>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</si>
  <si>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</si>
  <si>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</si>
  <si>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</si>
  <si>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</si>
  <si>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</si>
  <si>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</si>
  <si>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</si>
  <si>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</si>
  <si>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</si>
  <si>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</si>
  <si>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</si>
  <si>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</si>
  <si>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</si>
  <si>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</si>
  <si>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</si>
  <si>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</si>
  <si>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</si>
  <si>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</si>
  <si>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</si>
  <si>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</si>
  <si>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</si>
  <si>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</si>
  <si>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</si>
  <si>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</si>
  <si>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</si>
  <si>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</si>
  <si>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</si>
  <si>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</si>
  <si>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</si>
  <si>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</si>
  <si>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</si>
  <si>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</si>
  <si>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</si>
  <si>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</si>
  <si>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</si>
  <si>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</si>
  <si>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</si>
  <si>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</si>
  <si>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</si>
  <si>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</si>
  <si>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</si>
  <si>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</si>
  <si>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</si>
  <si>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</si>
  <si>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</si>
  <si>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</si>
  <si>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</si>
  <si>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</si>
  <si>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</si>
  <si>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</si>
  <si>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</si>
  <si>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</si>
  <si>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</si>
  <si>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</si>
  <si>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</si>
  <si>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</si>
  <si>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</si>
  <si>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</si>
  <si>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</si>
  <si>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</si>
  <si>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</si>
  <si>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</si>
  <si>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</si>
  <si>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</si>
  <si>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</si>
  <si>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</si>
  <si>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</si>
  <si>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</si>
  <si>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</si>
  <si>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</si>
  <si>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</si>
  <si>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</si>
  <si>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</si>
  <si>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</si>
  <si>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</si>
  <si>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</si>
  <si>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</si>
  <si>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</si>
  <si>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</si>
  <si>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</si>
  <si>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</si>
  <si>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</si>
  <si>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</si>
  <si>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</si>
  <si>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</si>
  <si>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</si>
  <si>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</si>
  <si>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</si>
  <si>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</si>
  <si>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</si>
  <si>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</si>
  <si>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</si>
  <si>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</si>
  <si>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</si>
  <si>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</si>
  <si>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</si>
  <si>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</si>
  <si>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</si>
  <si>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</si>
  <si>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</si>
  <si>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</si>
  <si>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</si>
  <si>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</si>
  <si>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</si>
  <si>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</si>
  <si>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</si>
  <si>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</si>
  <si>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</si>
  <si>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</si>
  <si>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</si>
  <si>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</si>
  <si>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</si>
  <si>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</si>
  <si>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</si>
  <si>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</si>
  <si>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</si>
  <si>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</si>
  <si>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</si>
  <si>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</si>
  <si>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</si>
  <si>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</si>
  <si>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</si>
  <si>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</si>
  <si>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</si>
  <si>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</si>
  <si>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</si>
  <si>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</si>
  <si>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</si>
  <si>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</si>
  <si>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</si>
  <si>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</si>
  <si>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</si>
  <si>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</si>
  <si>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</si>
  <si>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</si>
  <si>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</si>
  <si>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</si>
  <si>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</si>
  <si>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</si>
  <si>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</si>
  <si>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</si>
  <si>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</si>
  <si>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</si>
  <si>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</si>
  <si>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</si>
  <si>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</si>
  <si>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</si>
  <si>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</si>
  <si>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</si>
  <si>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</si>
  <si>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</si>
  <si>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</si>
  <si>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</si>
  <si>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</si>
  <si>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</si>
  <si>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</si>
  <si>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</si>
  <si>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</si>
  <si>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</si>
  <si>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</si>
  <si>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</si>
  <si>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</si>
  <si>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</si>
  <si>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</si>
  <si>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</si>
  <si>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</si>
  <si>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</si>
  <si>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</si>
  <si>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</si>
  <si>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</si>
  <si>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</si>
  <si>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</si>
  <si>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</si>
  <si>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</si>
  <si>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</si>
  <si>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</si>
  <si>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</si>
  <si>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</si>
  <si>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</si>
  <si>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</si>
  <si>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</si>
  <si>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</si>
  <si>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</si>
  <si>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</si>
  <si>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</si>
  <si>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</si>
  <si>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</si>
  <si>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</si>
  <si>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</si>
  <si>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</si>
  <si>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</si>
  <si>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</si>
  <si>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</si>
  <si>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</si>
  <si>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</si>
  <si>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</si>
  <si>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</si>
  <si>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</si>
  <si>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</si>
  <si>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</si>
  <si>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</si>
  <si>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</si>
  <si>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</si>
  <si>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</si>
  <si>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</si>
  <si>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</si>
  <si>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</si>
  <si>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</si>
  <si>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</si>
  <si>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</si>
  <si>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</si>
  <si>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</si>
  <si>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</si>
  <si>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</si>
  <si>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</si>
  <si>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</si>
  <si>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</si>
  <si>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</si>
  <si>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</si>
  <si>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</si>
  <si>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</si>
  <si>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</si>
  <si>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</si>
  <si>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</si>
  <si>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</si>
  <si>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</si>
  <si>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</si>
  <si>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</si>
  <si>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</si>
  <si>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</si>
  <si>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</si>
  <si>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</si>
  <si>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</si>
  <si>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</si>
  <si>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</si>
  <si>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</si>
  <si>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</si>
  <si>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</si>
  <si>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</si>
  <si>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</si>
  <si>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</si>
  <si>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</si>
  <si>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</si>
  <si>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</si>
  <si>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</si>
  <si>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</si>
  <si>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</si>
  <si>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</si>
  <si>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</si>
  <si>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</si>
  <si>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</si>
  <si>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</si>
  <si>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</si>
  <si>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</si>
  <si>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</si>
  <si>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</si>
  <si>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</si>
  <si>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</si>
  <si>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</si>
  <si>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</si>
  <si>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</si>
  <si>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</si>
  <si>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</si>
  <si>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</si>
  <si>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</si>
  <si>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</si>
  <si>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</si>
  <si>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</si>
  <si>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</si>
  <si>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</si>
  <si>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</si>
  <si>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</si>
  <si>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</si>
  <si>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</si>
  <si>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</si>
  <si>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</si>
  <si>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</si>
  <si>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</si>
  <si>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</si>
  <si>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</si>
  <si>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</si>
  <si>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</si>
  <si>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</si>
  <si>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</si>
  <si>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</si>
  <si>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</si>
  <si>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</si>
  <si>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</si>
  <si>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</si>
  <si>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</si>
  <si>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</si>
  <si>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</si>
  <si>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</si>
  <si>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</si>
  <si>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</si>
  <si>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</si>
  <si>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</si>
  <si>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</si>
  <si>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</si>
  <si>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</si>
  <si>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</si>
  <si>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</si>
  <si>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</si>
  <si>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</si>
  <si>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</si>
  <si>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</si>
  <si>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</si>
  <si>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</si>
  <si>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</si>
  <si>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</si>
  <si>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</si>
  <si>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</si>
  <si>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</si>
  <si>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</si>
  <si>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</si>
  <si>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</si>
  <si>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</si>
  <si>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</si>
  <si>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</si>
  <si>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</si>
  <si>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</si>
  <si>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</si>
  <si>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</si>
  <si>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</si>
  <si>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</si>
  <si>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</si>
  <si>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</si>
  <si>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</si>
  <si>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</si>
  <si>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</si>
  <si>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</si>
  <si>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</si>
  <si>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</si>
  <si>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</si>
  <si>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</si>
  <si>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</si>
  <si>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</si>
  <si>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</si>
  <si>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</si>
  <si>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</si>
  <si>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</si>
  <si>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</si>
  <si>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</si>
  <si>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</si>
  <si>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</si>
  <si>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</si>
  <si>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</si>
  <si>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</si>
  <si>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</si>
  <si>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</si>
  <si>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</si>
  <si>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</si>
  <si>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</si>
  <si>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</si>
  <si>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</si>
  <si>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</si>
  <si>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</si>
  <si>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</si>
  <si>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</si>
  <si>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</si>
  <si>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</si>
  <si>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</si>
  <si>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</si>
  <si>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</si>
  <si>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</si>
  <si>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</si>
  <si>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</si>
  <si>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</si>
  <si>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</si>
  <si>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</si>
  <si>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</si>
  <si>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</si>
  <si>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</si>
  <si>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</si>
  <si>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</si>
  <si>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</si>
  <si>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</si>
  <si>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</si>
  <si>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</si>
  <si>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</si>
  <si>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</si>
  <si>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</si>
  <si>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</si>
  <si>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</si>
  <si>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</si>
  <si>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</si>
  <si>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</si>
  <si>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</si>
  <si>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</si>
  <si>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</si>
  <si>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</si>
  <si>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</si>
  <si>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</si>
  <si>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</si>
  <si>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</si>
  <si>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</si>
  <si>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</si>
  <si>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</si>
  <si>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</si>
  <si>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</si>
  <si>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</si>
  <si>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</si>
  <si>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</si>
  <si>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</si>
  <si>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</si>
  <si>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</si>
  <si>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</si>
  <si>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</si>
  <si>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</si>
  <si>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</si>
  <si>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</si>
  <si>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</si>
  <si>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</si>
  <si>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</si>
  <si>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</si>
  <si>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</si>
  <si>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</si>
  <si>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</si>
  <si>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</si>
  <si>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</si>
  <si>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</si>
  <si>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</si>
  <si>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</si>
  <si>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</si>
  <si>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</si>
  <si>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</si>
  <si>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</si>
  <si>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</si>
  <si>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</si>
  <si>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</si>
  <si>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</si>
  <si>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</si>
  <si>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</si>
  <si>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</si>
  <si>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</si>
  <si>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</si>
  <si>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</si>
  <si>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</si>
  <si>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</si>
  <si>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</si>
  <si>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</si>
  <si>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</si>
  <si>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</si>
  <si>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</si>
  <si>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</si>
  <si>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</si>
  <si>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</si>
  <si>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</si>
  <si>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</si>
  <si>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</si>
  <si>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</si>
  <si>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</si>
  <si>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</si>
  <si>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</si>
  <si>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</si>
  <si>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</si>
  <si>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</si>
  <si>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</si>
  <si>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</si>
  <si>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</si>
  <si>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</si>
  <si>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</si>
  <si>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</si>
  <si>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</si>
  <si>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</si>
  <si>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</si>
  <si>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</si>
  <si>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</si>
  <si>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</si>
  <si>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</si>
  <si>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</si>
  <si>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</si>
  <si>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</si>
  <si>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</si>
  <si>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</si>
  <si>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</si>
  <si>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</si>
  <si>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</si>
  <si>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</si>
  <si>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</si>
  <si>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</si>
  <si>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</si>
  <si>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</si>
  <si>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</si>
  <si>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</si>
  <si>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</si>
  <si>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</si>
  <si>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</si>
  <si>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</si>
  <si>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</si>
  <si>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</si>
  <si>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</si>
  <si>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</si>
  <si>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</si>
  <si>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</si>
  <si>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</si>
  <si>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</si>
  <si>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</si>
  <si>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</si>
  <si>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</si>
  <si>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</si>
  <si>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</si>
  <si>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</si>
  <si>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</si>
  <si>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</si>
  <si>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</si>
  <si>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</si>
  <si>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</si>
  <si>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</si>
  <si>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</si>
  <si>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</si>
  <si>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</si>
  <si>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</si>
  <si>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</si>
  <si>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</si>
  <si>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</si>
  <si>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</si>
  <si>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</si>
  <si>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</si>
  <si>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</si>
  <si>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</si>
  <si>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</si>
  <si>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</si>
  <si>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</si>
  <si>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</si>
  <si>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</si>
  <si>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</si>
  <si>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</si>
  <si>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</si>
  <si>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</si>
  <si>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</si>
  <si>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</si>
  <si>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</si>
  <si>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</si>
  <si>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</si>
  <si>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</si>
  <si>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</si>
  <si>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</si>
  <si>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</si>
  <si>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</si>
  <si>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</si>
  <si>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</si>
  <si>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</si>
  <si>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</si>
  <si>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</si>
  <si>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</si>
  <si>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</si>
  <si>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</si>
  <si>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</si>
  <si>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</si>
  <si>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</si>
  <si>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</si>
  <si>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</si>
  <si>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</si>
  <si>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</si>
  <si>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</si>
  <si>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</si>
  <si>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</si>
  <si>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</si>
  <si>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</si>
  <si>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</si>
  <si>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</si>
  <si>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</si>
  <si>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</si>
  <si>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</si>
  <si>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</si>
  <si>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</si>
  <si>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</si>
  <si>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</si>
  <si>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</si>
  <si>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</si>
  <si>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</si>
  <si>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</si>
  <si>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</si>
  <si>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</si>
  <si>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</si>
  <si>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</si>
  <si>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</si>
  <si>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</si>
  <si>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</si>
  <si>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</si>
  <si>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</si>
  <si>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</si>
  <si>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</si>
  <si>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</si>
  <si>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</si>
  <si>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</si>
  <si>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</si>
  <si>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</si>
  <si>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</si>
  <si>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</si>
  <si>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</si>
  <si>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</si>
  <si>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</si>
  <si>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</si>
  <si>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</si>
  <si>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</si>
  <si>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</si>
  <si>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</si>
  <si>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</si>
  <si>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</si>
  <si>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</si>
  <si>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</si>
  <si>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</si>
  <si>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</si>
  <si>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</si>
  <si>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</si>
  <si>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</si>
  <si>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</si>
  <si>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</si>
  <si>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</si>
  <si>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</si>
  <si>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</si>
  <si>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</si>
  <si>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</si>
  <si>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</si>
  <si>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</si>
  <si>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</si>
  <si>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</si>
  <si>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</si>
  <si>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</si>
  <si>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</si>
  <si>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</si>
  <si>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</si>
  <si>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</si>
  <si>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</si>
  <si>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</si>
  <si>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</si>
  <si>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</si>
  <si>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</si>
  <si>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</si>
  <si>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</si>
  <si>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</si>
  <si>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</si>
  <si>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</si>
  <si>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</si>
  <si>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</si>
  <si>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</si>
  <si>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</si>
  <si>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</si>
  <si>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</si>
  <si>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</si>
  <si>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</si>
  <si>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</si>
  <si>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</si>
  <si>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</si>
  <si>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</si>
  <si>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</si>
  <si>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</si>
  <si>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</si>
  <si>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</si>
  <si>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</si>
  <si>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</si>
  <si>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</si>
  <si>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</si>
  <si>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</si>
  <si>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</si>
  <si>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</si>
  <si>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</si>
  <si>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</si>
  <si>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</si>
  <si>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</si>
  <si>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</si>
  <si>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</si>
  <si>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</si>
  <si>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</si>
  <si>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</si>
  <si>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</si>
  <si>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</si>
  <si>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</si>
  <si>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</si>
  <si>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</si>
  <si>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</si>
  <si>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</si>
  <si>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</si>
  <si>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</si>
  <si>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</si>
  <si>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</si>
  <si>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</si>
  <si>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</si>
  <si>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</si>
  <si>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</si>
  <si>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</si>
  <si>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</si>
  <si>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</si>
  <si>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</si>
  <si>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</si>
  <si>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</si>
  <si>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</si>
  <si>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</si>
  <si>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</si>
  <si>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</si>
  <si>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</si>
  <si>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</si>
  <si>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</si>
  <si>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</si>
  <si>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</si>
  <si>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</si>
  <si>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</si>
  <si>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</si>
  <si>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</si>
  <si>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</si>
  <si>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</si>
  <si>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</si>
  <si>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</si>
  <si>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</si>
  <si>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</si>
  <si>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</si>
  <si>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</si>
  <si>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</si>
  <si>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</si>
  <si>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</si>
  <si>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</si>
  <si>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</si>
  <si>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</si>
  <si>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</si>
  <si>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</si>
  <si>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</si>
  <si>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</si>
  <si>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</si>
  <si>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</si>
  <si>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</si>
  <si>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</si>
  <si>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</si>
  <si>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</si>
  <si>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</si>
  <si>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</si>
  <si>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</si>
  <si>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</si>
  <si>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</si>
  <si>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</si>
  <si>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</si>
  <si>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</si>
  <si>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</si>
  <si>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</si>
  <si>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</si>
  <si>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</si>
  <si>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</si>
  <si>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</si>
  <si>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</si>
  <si>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</si>
  <si>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</si>
  <si>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</si>
  <si>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</si>
  <si>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</si>
  <si>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</si>
  <si>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</si>
  <si>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</si>
  <si>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</si>
  <si>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</si>
  <si>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</si>
  <si>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</si>
  <si>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</si>
  <si>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</si>
  <si>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</si>
  <si>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</si>
  <si>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</si>
  <si>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</si>
  <si>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</si>
  <si>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</si>
  <si>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</si>
  <si>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</si>
  <si>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</si>
  <si>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</si>
  <si>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</si>
  <si>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</si>
  <si>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</si>
  <si>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</si>
  <si>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</si>
  <si>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</si>
  <si>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</si>
  <si>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</si>
  <si>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</si>
  <si>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</si>
  <si>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</si>
  <si>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</si>
  <si>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</si>
  <si>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</si>
  <si>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</si>
  <si>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</si>
  <si>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</si>
  <si>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</si>
  <si>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</si>
  <si>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</si>
  <si>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</si>
  <si>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</si>
  <si>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</si>
  <si>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</si>
  <si>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</si>
  <si>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</si>
  <si>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</si>
  <si>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</si>
  <si>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</si>
  <si>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</si>
  <si>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</si>
  <si>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</si>
  <si>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</si>
  <si>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</si>
  <si>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</si>
  <si>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</si>
  <si>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</si>
  <si>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</si>
  <si>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</si>
  <si>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</si>
  <si>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</si>
  <si>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</si>
  <si>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</si>
  <si>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</si>
  <si>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</si>
  <si>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</si>
  <si>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</si>
  <si>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</si>
  <si>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</si>
  <si>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</si>
  <si>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</si>
  <si>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</si>
  <si>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</si>
  <si>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</si>
  <si>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</si>
  <si>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</si>
  <si>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</si>
  <si>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</si>
  <si>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</si>
  <si>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</si>
  <si>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</si>
  <si>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</si>
  <si>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</si>
  <si>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</si>
  <si>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</si>
  <si>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</si>
  <si>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</si>
  <si>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</si>
  <si>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</si>
  <si>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</si>
  <si>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</si>
  <si>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</si>
  <si>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</si>
  <si>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</si>
  <si>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</si>
  <si>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</si>
  <si>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</si>
  <si>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</si>
  <si>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</si>
  <si>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</si>
  <si>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</si>
  <si>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</si>
  <si>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</si>
  <si>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</si>
  <si>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</si>
  <si>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</si>
  <si>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</si>
  <si>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</si>
  <si>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</si>
  <si>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</si>
  <si>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</si>
  <si>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</si>
  <si>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</si>
  <si>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</si>
  <si>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</si>
  <si>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</si>
  <si>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</si>
  <si>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</si>
  <si>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</si>
  <si>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</si>
  <si>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</si>
  <si>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</si>
  <si>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</si>
  <si>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</si>
  <si>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</si>
  <si>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</si>
  <si>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</si>
  <si>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</si>
  <si>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</si>
  <si>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</si>
  <si>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</si>
  <si>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</si>
  <si>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</si>
  <si>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</si>
  <si>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</si>
  <si>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</si>
  <si>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</si>
  <si>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</si>
  <si>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</si>
  <si>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</si>
  <si>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</si>
  <si>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</si>
  <si>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</si>
  <si>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</si>
  <si>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</si>
  <si>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</si>
  <si>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</si>
  <si>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</si>
  <si>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</si>
  <si>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</si>
  <si>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</si>
  <si>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</si>
  <si>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</si>
  <si>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</si>
  <si>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</si>
  <si>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</si>
  <si>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</si>
  <si>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</si>
  <si>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</si>
  <si>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</si>
  <si>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</si>
  <si>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</si>
  <si>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</si>
  <si>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</si>
  <si>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</si>
  <si>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</si>
  <si>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</si>
  <si>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</si>
  <si>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</si>
  <si>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</si>
  <si>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</si>
  <si>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</si>
  <si>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</si>
  <si>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</si>
  <si>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</si>
  <si>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</si>
  <si>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</si>
  <si>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</si>
  <si>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</si>
  <si>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</si>
  <si>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</si>
  <si>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</si>
  <si>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</si>
  <si>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</si>
  <si>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</si>
  <si>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</si>
  <si>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</si>
  <si>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</si>
  <si>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</si>
  <si>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</si>
  <si>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</si>
  <si>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</si>
  <si>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</si>
  <si>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</si>
  <si>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</si>
  <si>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</si>
  <si>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</si>
  <si>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</si>
  <si>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</si>
  <si>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</si>
  <si>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</si>
  <si>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</si>
  <si>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</si>
  <si>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</si>
  <si>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</si>
  <si>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</si>
  <si>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</si>
  <si>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</si>
  <si>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</si>
  <si>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</si>
  <si>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</si>
  <si>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</si>
  <si>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</si>
  <si>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</si>
  <si>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</si>
  <si>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</si>
  <si>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</si>
  <si>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</si>
  <si>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</si>
  <si>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</si>
  <si>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</si>
  <si>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</si>
  <si>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</si>
  <si>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</si>
  <si>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</si>
  <si>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</si>
  <si>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</si>
  <si>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</si>
  <si>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</si>
  <si>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</si>
  <si>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</si>
  <si>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</si>
  <si>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</si>
  <si>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</si>
  <si>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</si>
  <si>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</si>
  <si>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</si>
  <si>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</si>
  <si>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</si>
  <si>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</si>
  <si>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</si>
  <si>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</si>
  <si>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</si>
  <si>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</si>
  <si>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</si>
  <si>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</si>
  <si>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</si>
  <si>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</si>
  <si>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</si>
  <si>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</si>
  <si>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</si>
  <si>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</si>
  <si>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</si>
  <si>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</si>
  <si>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</si>
  <si>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</si>
  <si>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</si>
  <si>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</si>
  <si>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</si>
  <si>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</si>
  <si>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</si>
  <si>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</si>
  <si>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</si>
  <si>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</si>
  <si>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</si>
  <si>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</si>
  <si>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</si>
  <si>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</si>
  <si>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</si>
  <si>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</si>
  <si>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</si>
  <si>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</si>
  <si>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</si>
  <si>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</si>
  <si>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</si>
  <si>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</si>
  <si>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</si>
  <si>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</si>
  <si>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</si>
  <si>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</si>
  <si>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</si>
  <si>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</si>
  <si>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</si>
  <si>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</si>
  <si>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</si>
  <si>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</si>
  <si>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</si>
  <si>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</si>
  <si>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</si>
  <si>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</si>
  <si>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</si>
  <si>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</si>
  <si>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</si>
  <si>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</si>
  <si>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</si>
  <si>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</si>
  <si>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</si>
  <si>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</si>
  <si>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</si>
  <si>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</si>
  <si>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</si>
  <si>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</si>
  <si>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</si>
  <si>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</si>
  <si>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</si>
  <si>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</si>
  <si>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</si>
  <si>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</si>
  <si>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</si>
  <si>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</si>
  <si>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</si>
  <si>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</si>
  <si>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</si>
  <si>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</si>
  <si>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</si>
  <si>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</si>
  <si>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</si>
  <si>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</si>
  <si>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</si>
  <si>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</si>
  <si>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</si>
  <si>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</si>
  <si>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</si>
  <si>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</si>
  <si>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</si>
  <si>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</si>
  <si>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</si>
  <si>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</si>
  <si>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</si>
  <si>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</si>
  <si>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</si>
  <si>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</si>
  <si>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</si>
  <si>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</si>
  <si>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</si>
  <si>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</si>
  <si>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</si>
  <si>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</si>
  <si>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</si>
  <si>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</si>
  <si>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</si>
  <si>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</si>
  <si>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</si>
  <si>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</si>
  <si>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</si>
  <si>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</si>
  <si>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</si>
  <si>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</si>
  <si>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</si>
  <si>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</si>
  <si>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</si>
  <si>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</si>
  <si>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</si>
  <si>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</si>
  <si>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</si>
  <si>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</si>
  <si>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</si>
  <si>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</si>
  <si>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</si>
  <si>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</si>
  <si>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</si>
  <si>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</si>
  <si>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</si>
  <si>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</si>
  <si>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</si>
  <si>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</si>
  <si>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</si>
  <si>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</si>
  <si>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</si>
  <si>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</si>
  <si>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</si>
  <si>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</si>
  <si>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</si>
  <si>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</si>
  <si>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</si>
  <si>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</si>
  <si>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</si>
  <si>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</si>
  <si>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</si>
  <si>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</si>
  <si>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</si>
  <si>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</si>
  <si>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</si>
  <si>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</si>
  <si>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</si>
  <si>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</si>
  <si>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</si>
  <si>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</si>
  <si>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</si>
  <si>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</si>
  <si>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</si>
  <si>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</si>
  <si>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</si>
  <si>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</si>
  <si>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</si>
  <si>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</si>
  <si>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</si>
  <si>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</si>
  <si>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</si>
  <si>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</si>
  <si>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</si>
  <si>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</si>
  <si>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</si>
  <si>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</si>
  <si>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</si>
  <si>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</si>
  <si>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</si>
  <si>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</si>
  <si>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</si>
  <si>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</si>
  <si>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</si>
  <si>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</si>
  <si>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</si>
  <si>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</si>
  <si>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</si>
  <si>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</si>
  <si>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</si>
  <si>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</si>
  <si>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</si>
  <si>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</si>
  <si>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</si>
  <si>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</si>
  <si>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</si>
  <si>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</si>
  <si>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</si>
  <si>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</si>
  <si>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</si>
  <si>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</si>
  <si>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</si>
  <si>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</si>
  <si>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</si>
  <si>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</si>
  <si>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</si>
  <si>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</si>
  <si>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</si>
  <si>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</si>
  <si>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</si>
  <si>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</si>
  <si>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</si>
  <si>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</si>
  <si>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</si>
  <si>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</si>
  <si>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</si>
  <si>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</si>
  <si>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</si>
  <si>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</si>
  <si>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</si>
  <si>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</si>
  <si>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</si>
  <si>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</si>
  <si>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</si>
  <si>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</si>
  <si>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</si>
  <si>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</si>
  <si>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</si>
  <si>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</si>
  <si>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</si>
  <si>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</si>
  <si>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</si>
  <si>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</si>
  <si>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</si>
  <si>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</si>
  <si>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</si>
  <si>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</si>
  <si>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</si>
  <si>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</si>
  <si>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</si>
  <si>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</si>
  <si>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</si>
  <si>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</si>
  <si>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</si>
  <si>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</si>
  <si>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</si>
  <si>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</si>
  <si>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</si>
  <si>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</si>
  <si>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</si>
  <si>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</si>
  <si>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</si>
  <si>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</si>
  <si>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</si>
  <si>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</si>
  <si>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</si>
  <si>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</si>
  <si>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</si>
  <si>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</si>
  <si>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</si>
  <si>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</si>
  <si>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</si>
  <si>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</si>
  <si>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</si>
  <si>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</si>
  <si>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</si>
  <si>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</si>
  <si>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</si>
  <si>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</si>
  <si>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</si>
  <si>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</si>
  <si>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</si>
  <si>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</si>
  <si>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</si>
  <si>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</si>
  <si>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</si>
  <si>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</si>
  <si>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</si>
  <si>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</si>
  <si>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</si>
  <si>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</si>
  <si>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</si>
  <si>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</si>
  <si>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</si>
  <si>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</si>
  <si>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</si>
  <si>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</si>
  <si>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</si>
  <si>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</si>
  <si>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</si>
  <si>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</si>
  <si>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</si>
  <si>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</si>
  <si>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</si>
  <si>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</si>
  <si>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</si>
  <si>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</si>
  <si>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</si>
  <si>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</si>
  <si>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</si>
  <si>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</si>
  <si>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</si>
  <si>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</si>
  <si>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</si>
  <si>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</si>
  <si>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</si>
  <si>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</si>
  <si>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</si>
  <si>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</si>
  <si>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</si>
  <si>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</si>
  <si>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</si>
  <si>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</si>
  <si>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</si>
  <si>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</si>
  <si>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</si>
  <si>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</si>
  <si>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</si>
  <si>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</si>
  <si>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</si>
  <si>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</si>
  <si>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</si>
  <si>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</si>
  <si>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</si>
  <si>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</si>
  <si>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</si>
  <si>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</si>
  <si>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</si>
  <si>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</si>
  <si>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</si>
  <si>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</si>
  <si>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</si>
  <si>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</si>
  <si>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</si>
  <si>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</si>
  <si>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</si>
  <si>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</si>
  <si>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</si>
  <si>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</si>
  <si>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</si>
  <si>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</si>
  <si>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</si>
  <si>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</si>
  <si>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</si>
  <si>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</si>
  <si>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</si>
  <si>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</si>
  <si>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</si>
  <si>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</si>
  <si>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</si>
  <si>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</si>
  <si>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</si>
  <si>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</si>
  <si>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</si>
  <si>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</si>
  <si>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</si>
  <si>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</si>
  <si>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</si>
  <si>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</si>
  <si>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</si>
  <si>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</si>
  <si>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</si>
  <si>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</si>
  <si>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</si>
  <si>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</si>
  <si>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</si>
  <si>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</si>
  <si>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</si>
  <si>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</si>
  <si>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</si>
  <si>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</si>
  <si>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</si>
  <si>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</si>
  <si>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</si>
  <si>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</si>
  <si>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</si>
  <si>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</si>
  <si>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</si>
  <si>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</si>
  <si>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</si>
  <si>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</si>
  <si>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</si>
  <si>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</si>
  <si>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</si>
  <si>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</si>
  <si>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</si>
  <si>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</si>
  <si>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</si>
  <si>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</si>
  <si>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</si>
  <si>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</si>
  <si>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</si>
  <si>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</si>
  <si>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</si>
  <si>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</si>
  <si>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</si>
  <si>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</si>
  <si>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</si>
  <si>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</si>
  <si>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</si>
  <si>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</si>
  <si>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</si>
  <si>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</si>
  <si>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</si>
  <si>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</si>
  <si>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</si>
  <si>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</si>
  <si>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</si>
  <si>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</si>
  <si>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</si>
  <si>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</si>
  <si>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</si>
  <si>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</si>
  <si>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</si>
  <si>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</si>
  <si>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</si>
  <si>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</si>
  <si>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</si>
  <si>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</si>
  <si>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</si>
  <si>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</si>
  <si>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</si>
  <si>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</si>
  <si>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</si>
  <si>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</si>
  <si>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</si>
  <si>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</si>
  <si>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</si>
  <si>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</si>
  <si>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</si>
  <si>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</si>
  <si>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</si>
  <si>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</si>
  <si>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</si>
  <si>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</si>
  <si>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</si>
  <si>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</si>
  <si>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</si>
  <si>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</si>
  <si>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</si>
  <si>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</si>
  <si>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</si>
  <si>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</si>
  <si>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</si>
  <si>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</si>
  <si>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</si>
  <si>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</si>
  <si>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</si>
  <si>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</si>
  <si>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</si>
  <si>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</si>
  <si>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</si>
  <si>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</si>
  <si>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</si>
  <si>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</si>
  <si>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</si>
  <si>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</si>
  <si>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</si>
  <si>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</si>
  <si>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</si>
  <si>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</si>
  <si>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</si>
  <si>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</si>
  <si>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</si>
  <si>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</si>
  <si>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</si>
  <si>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</si>
  <si>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</si>
  <si>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</si>
  <si>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</si>
  <si>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</si>
  <si>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</si>
  <si>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</si>
  <si>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</si>
  <si>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</si>
  <si>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</si>
  <si>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</si>
  <si>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</si>
  <si>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</si>
  <si>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</si>
  <si>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</si>
  <si>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</si>
  <si>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</si>
  <si>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</si>
  <si>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</si>
  <si>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</si>
  <si>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</si>
  <si>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</si>
  <si>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</si>
  <si>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</si>
  <si>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</si>
  <si>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</si>
  <si>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</si>
  <si>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</si>
  <si>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</si>
  <si>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</si>
  <si>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</si>
  <si>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</si>
  <si>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</si>
  <si>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</si>
  <si>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</si>
  <si>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</si>
  <si>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</si>
  <si>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</si>
  <si>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</si>
  <si>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</si>
  <si>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</si>
  <si>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</si>
  <si>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</si>
  <si>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</si>
  <si>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</si>
  <si>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</si>
  <si>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</si>
  <si>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</si>
  <si>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</si>
  <si>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</si>
  <si>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</si>
  <si>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</si>
  <si>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</si>
  <si>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</si>
  <si>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</si>
  <si>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</si>
  <si>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</si>
  <si>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</si>
  <si>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</si>
  <si>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</si>
  <si>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</si>
  <si>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</si>
  <si>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</si>
  <si>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</si>
  <si>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</si>
  <si>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</si>
  <si>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</si>
  <si>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</si>
  <si>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</si>
  <si>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</si>
  <si>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</si>
  <si>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</si>
  <si>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</si>
  <si>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</si>
  <si>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</si>
  <si>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</si>
  <si>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</si>
  <si>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</si>
  <si>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</si>
  <si>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</si>
  <si>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</si>
  <si>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</si>
  <si>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</si>
  <si>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</si>
  <si>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</si>
  <si>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</si>
  <si>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</si>
  <si>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</si>
  <si>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</si>
  <si>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</si>
  <si>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</si>
  <si>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</si>
  <si>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</si>
  <si>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</si>
  <si>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</si>
  <si>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</si>
  <si>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</si>
  <si>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</si>
  <si>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</si>
  <si>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</si>
  <si>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</si>
  <si>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</si>
  <si>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</si>
  <si>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</si>
  <si>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</si>
  <si>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</si>
  <si>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</si>
  <si>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</si>
  <si>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</si>
  <si>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</si>
  <si>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</si>
  <si>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</si>
  <si>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</si>
  <si>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</si>
  <si>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</si>
  <si>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</si>
  <si>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</si>
  <si>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</si>
  <si>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</si>
  <si>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</si>
  <si>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</si>
  <si>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</si>
  <si>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</si>
  <si>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</si>
  <si>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</si>
  <si>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</si>
  <si>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</si>
  <si>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</si>
  <si>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</si>
  <si>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</si>
  <si>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</si>
  <si>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</si>
  <si>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</si>
  <si>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</si>
  <si>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</si>
  <si>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</si>
  <si>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</si>
  <si>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</si>
  <si>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</si>
  <si>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</si>
  <si>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</si>
  <si>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</si>
  <si>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</si>
  <si>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</si>
  <si>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</si>
  <si>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</si>
  <si>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</si>
  <si>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</si>
  <si>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</si>
  <si>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</si>
  <si>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</si>
  <si>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</si>
  <si>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</si>
  <si>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</si>
  <si>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</si>
  <si>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</si>
  <si>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</si>
  <si>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</si>
  <si>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</si>
  <si>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</si>
  <si>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</si>
  <si>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</si>
  <si>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</si>
  <si>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</si>
  <si>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</si>
  <si>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</si>
  <si>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</si>
  <si>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</si>
  <si>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</si>
  <si>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</si>
  <si>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</si>
  <si>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</si>
  <si>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</si>
  <si>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</si>
  <si>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</si>
  <si>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</si>
  <si>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</si>
  <si>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</si>
  <si>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</si>
  <si>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</si>
  <si>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</si>
  <si>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</si>
  <si>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</si>
  <si>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</si>
  <si>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</si>
  <si>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</si>
  <si>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</si>
  <si>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</si>
  <si>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</si>
  <si>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</si>
  <si>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</si>
  <si>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</si>
  <si>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</si>
  <si>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</si>
  <si>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</si>
  <si>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</si>
  <si>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</si>
  <si>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</si>
  <si>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</si>
  <si>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</si>
  <si>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</si>
  <si>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</si>
  <si>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</si>
  <si>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</si>
  <si>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</si>
  <si>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</si>
  <si>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</si>
  <si>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</si>
  <si>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</si>
  <si>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</si>
  <si>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</si>
  <si>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</si>
  <si>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</si>
  <si>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</si>
  <si>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</si>
  <si>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</si>
  <si>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</si>
  <si>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</si>
  <si>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</si>
  <si>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</si>
  <si>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</si>
  <si>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</si>
  <si>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</si>
  <si>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</si>
  <si>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</si>
  <si>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</si>
  <si>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</si>
  <si>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</si>
  <si>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</si>
  <si>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</si>
  <si>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</si>
  <si>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</si>
  <si>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</si>
  <si>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</si>
  <si>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</si>
  <si>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</si>
  <si>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</si>
  <si>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</si>
  <si>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</si>
  <si>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</si>
  <si>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</si>
  <si>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</si>
  <si>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</si>
  <si>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</si>
  <si>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</si>
  <si>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</si>
  <si>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</si>
  <si>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</si>
  <si>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</si>
  <si>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</si>
  <si>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</si>
  <si>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</si>
  <si>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</si>
  <si>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</si>
  <si>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</si>
  <si>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</si>
  <si>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</si>
  <si>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</si>
  <si>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</si>
  <si>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</si>
  <si>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</si>
  <si>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</si>
  <si>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</si>
  <si>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</si>
  <si>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</si>
  <si>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</si>
  <si>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</si>
  <si>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</si>
  <si>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</si>
  <si>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</si>
  <si>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</si>
  <si>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</si>
  <si>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</si>
  <si>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</si>
  <si>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</si>
  <si>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</si>
  <si>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</si>
  <si>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</si>
  <si>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</si>
  <si>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</si>
  <si>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</si>
  <si>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</si>
  <si>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</si>
  <si>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</si>
  <si>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</si>
  <si>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</si>
  <si>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</si>
  <si>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</si>
  <si>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</si>
  <si>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</si>
  <si>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</si>
  <si>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</si>
  <si>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</si>
  <si>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</si>
  <si>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</si>
  <si>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</si>
  <si>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</si>
  <si>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</si>
  <si>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</si>
  <si>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</si>
  <si>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</si>
  <si>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</si>
  <si>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</si>
  <si>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</si>
  <si>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</si>
  <si>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</si>
  <si>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</si>
  <si>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</si>
  <si>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</si>
  <si>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</si>
  <si>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</si>
  <si>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</si>
  <si>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</si>
  <si>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</si>
  <si>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</si>
  <si>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</si>
  <si>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</si>
  <si>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</si>
  <si>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</si>
  <si>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</si>
  <si>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</si>
  <si>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</si>
  <si>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</si>
  <si>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</si>
  <si>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</si>
  <si>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</si>
  <si>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</si>
  <si>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</si>
  <si>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</si>
  <si>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</si>
  <si>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</si>
  <si>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</si>
  <si>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</si>
  <si>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</si>
  <si>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</si>
  <si>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</si>
  <si>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</si>
  <si>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</si>
  <si>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</si>
  <si>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</si>
  <si>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</si>
  <si>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</si>
  <si>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</si>
  <si>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</si>
  <si>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</si>
  <si>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</si>
  <si>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</si>
  <si>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</si>
  <si>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</si>
  <si>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</si>
  <si>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</si>
  <si>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</si>
  <si>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</si>
  <si>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</si>
  <si>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</si>
  <si>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</si>
  <si>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</si>
  <si>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</si>
  <si>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</si>
  <si>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</si>
  <si>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</si>
  <si>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</si>
  <si>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</si>
  <si>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</si>
  <si>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</si>
  <si>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</si>
  <si>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</si>
  <si>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</si>
  <si>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</si>
  <si>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</si>
  <si>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</si>
  <si>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</si>
  <si>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</si>
  <si>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</si>
  <si>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</si>
  <si>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</si>
  <si>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</si>
  <si>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</si>
  <si>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</si>
  <si>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</si>
  <si>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</si>
  <si>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</si>
  <si>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</si>
  <si>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</si>
  <si>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</si>
  <si>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</si>
  <si>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</si>
  <si>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</si>
  <si>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</si>
  <si>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</si>
  <si>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</si>
  <si>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</si>
  <si>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</si>
  <si>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</si>
  <si>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</si>
  <si>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</si>
  <si>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</si>
  <si>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</si>
  <si>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</si>
  <si>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</si>
  <si>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</si>
  <si>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</si>
  <si>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</si>
  <si>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</si>
  <si>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</si>
  <si>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</si>
  <si>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</si>
  <si>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</si>
  <si>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</si>
  <si>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</si>
  <si>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</si>
  <si>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</si>
  <si>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</si>
  <si>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</si>
  <si>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</si>
  <si>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</si>
  <si>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</si>
  <si>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</si>
  <si>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</si>
  <si>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</si>
  <si>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</si>
  <si>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</si>
  <si>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</si>
  <si>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</si>
  <si>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</si>
  <si>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</si>
  <si>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</si>
  <si>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</si>
  <si>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</si>
  <si>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</si>
  <si>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</si>
  <si>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</si>
  <si>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</si>
  <si>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</si>
  <si>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</si>
  <si>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</si>
  <si>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</si>
  <si>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</si>
  <si>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</si>
  <si>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</si>
  <si>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</si>
  <si>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</si>
  <si>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</si>
  <si>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</si>
  <si>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</si>
  <si>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</si>
  <si>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</si>
  <si>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</si>
  <si>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</si>
  <si>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</si>
  <si>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</si>
  <si>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</si>
  <si>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</si>
  <si>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</si>
  <si>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</si>
  <si>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</si>
  <si>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</si>
  <si>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</si>
  <si>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</si>
  <si>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</si>
  <si>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</si>
  <si>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</si>
  <si>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</si>
  <si>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</si>
  <si>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</si>
  <si>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</si>
  <si>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</si>
  <si>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</si>
  <si>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</si>
  <si>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</si>
  <si>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</si>
  <si>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</si>
  <si>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</si>
  <si>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</si>
  <si>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</si>
  <si>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</si>
  <si>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</si>
  <si>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</si>
  <si>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</si>
  <si>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</si>
  <si>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</si>
  <si>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</si>
  <si>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</si>
  <si>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</si>
  <si>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</si>
  <si>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</si>
  <si>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</si>
  <si>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</si>
  <si>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</si>
  <si>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</si>
  <si>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</si>
  <si>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</si>
  <si>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</si>
  <si>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</si>
  <si>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</si>
  <si>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</si>
  <si>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</si>
  <si>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</si>
  <si>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</si>
  <si>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</si>
  <si>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</si>
  <si>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</si>
  <si>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</si>
  <si>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</si>
  <si>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</si>
  <si>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</si>
  <si>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</si>
  <si>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</si>
  <si>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</si>
  <si>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</si>
  <si>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</si>
  <si>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</si>
  <si>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</si>
  <si>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</si>
  <si>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</si>
  <si>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</si>
  <si>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</si>
  <si>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</si>
  <si>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</si>
  <si>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</si>
  <si>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</si>
  <si>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</si>
  <si>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</si>
  <si>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</si>
  <si>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</si>
  <si>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</si>
  <si>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</si>
  <si>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</si>
  <si>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</si>
  <si>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</si>
  <si>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</si>
  <si>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</si>
  <si>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</si>
  <si>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</si>
  <si>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</si>
  <si>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</si>
  <si>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</si>
  <si>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</si>
  <si>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</si>
  <si>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</si>
  <si>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</si>
  <si>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</si>
  <si>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</si>
  <si>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</si>
  <si>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</si>
  <si>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</si>
  <si>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</si>
  <si>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</si>
  <si>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</si>
  <si>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</si>
  <si>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</si>
  <si>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</si>
  <si>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</si>
  <si>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</si>
  <si>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</si>
  <si>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</si>
  <si>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</si>
  <si>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</si>
  <si>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</si>
  <si>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</si>
  <si>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</si>
  <si>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</si>
  <si>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</si>
  <si>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</si>
  <si>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</si>
  <si>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</si>
  <si>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</si>
  <si>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</si>
  <si>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</si>
  <si>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</si>
  <si>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</si>
  <si>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</si>
  <si>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</si>
  <si>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</si>
  <si>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</si>
  <si>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</si>
  <si>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</si>
  <si>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</si>
  <si>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</si>
  <si>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</si>
  <si>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</si>
  <si>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</si>
  <si>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</si>
  <si>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</si>
  <si>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</si>
  <si>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</si>
  <si>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</si>
  <si>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</si>
  <si>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</si>
  <si>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</si>
  <si>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</si>
  <si>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</si>
  <si>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</si>
  <si>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</si>
  <si>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</si>
  <si>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</si>
  <si>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</si>
  <si>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</si>
  <si>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</si>
  <si>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</si>
  <si>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</si>
  <si>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</si>
  <si>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</si>
  <si>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</si>
  <si>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</si>
  <si>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</si>
  <si>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</si>
  <si>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</si>
  <si>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</si>
  <si>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</si>
  <si>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</si>
  <si>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</si>
  <si>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</si>
  <si>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</si>
  <si>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</si>
  <si>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</si>
  <si>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</si>
  <si>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</si>
  <si>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</si>
  <si>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</si>
  <si>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</si>
  <si>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</si>
  <si>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</si>
  <si>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</si>
  <si>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</si>
  <si>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</si>
  <si>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</si>
  <si>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</si>
  <si>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</si>
  <si>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</si>
  <si>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</si>
  <si>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</si>
  <si>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</si>
  <si>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</si>
  <si>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</si>
  <si>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</si>
  <si>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</si>
  <si>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</si>
  <si>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</si>
  <si>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</si>
  <si>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</si>
  <si>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</si>
  <si>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</si>
  <si>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</si>
  <si>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</si>
  <si>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</si>
  <si>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</si>
  <si>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</si>
  <si>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</si>
  <si>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</si>
  <si>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</si>
  <si>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</si>
  <si>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</si>
  <si>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</si>
  <si>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</si>
  <si>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</si>
  <si>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</si>
  <si>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</si>
  <si>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</si>
  <si>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</si>
  <si>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</si>
  <si>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</si>
  <si>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</si>
  <si>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</si>
  <si>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</si>
  <si>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</si>
  <si>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</si>
  <si>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</si>
  <si>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</si>
  <si>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</si>
  <si>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</si>
  <si>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</si>
  <si>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</si>
  <si>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</si>
  <si>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</si>
  <si>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</si>
  <si>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</si>
  <si>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</si>
  <si>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</si>
  <si>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</si>
  <si>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</si>
  <si>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</si>
  <si>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</si>
  <si>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</si>
  <si>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</si>
  <si>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</si>
  <si>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</si>
  <si>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</si>
  <si>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</si>
  <si>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</si>
  <si>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</si>
  <si>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</si>
  <si>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</si>
  <si>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</si>
  <si>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</si>
  <si>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</si>
  <si>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</si>
  <si>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</si>
  <si>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</si>
  <si>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</si>
  <si>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</si>
  <si>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</si>
  <si>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</si>
  <si>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</si>
  <si>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</si>
  <si>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</si>
  <si>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</si>
  <si>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</si>
  <si>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</si>
  <si>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</si>
  <si>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</si>
  <si>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</si>
  <si>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</si>
  <si>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</si>
  <si>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</si>
  <si>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</si>
  <si>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</si>
  <si>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</si>
  <si>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</si>
  <si>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</si>
  <si>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</si>
  <si>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</si>
  <si>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</si>
  <si>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</si>
  <si>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</si>
  <si>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</si>
  <si>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</si>
  <si>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</si>
  <si>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</si>
  <si>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</si>
  <si>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</si>
  <si>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</si>
  <si>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</si>
  <si>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</si>
  <si>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</si>
  <si>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</si>
  <si>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</si>
  <si>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</si>
  <si>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</si>
  <si>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</si>
  <si>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</si>
  <si>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</si>
  <si>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</si>
  <si>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</si>
  <si>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</si>
  <si>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</si>
  <si>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</si>
  <si>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</si>
  <si>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</si>
  <si>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</si>
  <si>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</si>
  <si>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</si>
  <si>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</si>
  <si>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</si>
  <si>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</si>
  <si>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</si>
  <si>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</si>
  <si>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</si>
  <si>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</si>
  <si>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</si>
  <si>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</si>
  <si>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</si>
  <si>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</si>
  <si>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</si>
  <si>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</si>
  <si>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</si>
  <si>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</si>
  <si>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</si>
  <si>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</si>
  <si>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</si>
  <si>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</si>
  <si>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</si>
  <si>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</si>
  <si>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</si>
  <si>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</si>
  <si>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</si>
  <si>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</si>
  <si>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</si>
  <si>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</si>
  <si>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</si>
  <si>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</si>
  <si>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</si>
  <si>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</si>
  <si>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</si>
  <si>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</si>
  <si>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</si>
  <si>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</si>
  <si>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</si>
  <si>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</si>
  <si>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</si>
  <si>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</si>
  <si>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</si>
  <si>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</si>
  <si>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</si>
  <si>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</si>
  <si>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</si>
  <si>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</si>
  <si>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</si>
  <si>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</si>
  <si>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</si>
  <si>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</si>
  <si>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</si>
  <si>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</si>
  <si>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</si>
  <si>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</si>
  <si>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</si>
  <si>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</si>
  <si>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</si>
  <si>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</si>
  <si>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</si>
  <si>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</si>
  <si>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</si>
  <si>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</si>
  <si>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</si>
  <si>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</si>
  <si>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</si>
  <si>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</si>
  <si>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</si>
  <si>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</si>
  <si>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</si>
  <si>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</si>
  <si>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</si>
  <si>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</si>
  <si>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</si>
  <si>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</si>
  <si>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</si>
  <si>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</si>
  <si>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</si>
  <si>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</si>
  <si>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</si>
  <si>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</si>
  <si>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</si>
  <si>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</si>
  <si>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</si>
  <si>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</si>
  <si>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</si>
  <si>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</si>
  <si>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</si>
  <si>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</si>
  <si>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</si>
  <si>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</si>
  <si>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</si>
  <si>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</si>
  <si>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</si>
  <si>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</si>
  <si>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</si>
  <si>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</si>
  <si>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</si>
  <si>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</si>
  <si>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</si>
  <si>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</si>
  <si>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</si>
  <si>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</si>
  <si>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</si>
  <si>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</si>
  <si>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</si>
  <si>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</si>
  <si>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</si>
  <si>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</si>
  <si>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</si>
  <si>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</si>
  <si>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</si>
  <si>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</si>
  <si>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</si>
  <si>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</si>
  <si>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</si>
  <si>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</si>
  <si>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</si>
  <si>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</si>
  <si>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</si>
  <si>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</si>
  <si>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</si>
  <si>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</si>
  <si>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</si>
  <si>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</si>
  <si>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</si>
  <si>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</si>
  <si>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</si>
  <si>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</si>
  <si>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</si>
  <si>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</si>
  <si>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</si>
  <si>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</si>
  <si>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</si>
  <si>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</si>
  <si>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</si>
  <si>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</si>
  <si>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</si>
  <si>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</si>
  <si>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</si>
  <si>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</si>
  <si>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</si>
  <si>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</si>
  <si>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</si>
  <si>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</si>
  <si>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</si>
  <si>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</si>
  <si>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</si>
  <si>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</si>
  <si>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</si>
  <si>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</si>
  <si>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</si>
  <si>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</si>
  <si>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</si>
  <si>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</si>
  <si>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</si>
  <si>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</si>
  <si>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</si>
  <si>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</si>
  <si>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</si>
  <si>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</si>
  <si>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</si>
  <si>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</si>
  <si>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</si>
  <si>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</si>
  <si>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</si>
  <si>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</si>
  <si>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</si>
  <si>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</si>
  <si>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</si>
  <si>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</si>
  <si>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</si>
  <si>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</si>
  <si>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</si>
  <si>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</si>
  <si>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</si>
  <si>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</si>
  <si>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</si>
  <si>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</si>
  <si>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</si>
  <si>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</si>
  <si>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</si>
  <si>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</si>
  <si>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</si>
  <si>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</si>
  <si>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</si>
  <si>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</si>
  <si>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</si>
  <si>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</si>
  <si>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</si>
  <si>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</si>
  <si>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</si>
  <si>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</si>
  <si>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</si>
  <si>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</si>
  <si>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</si>
  <si>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</si>
  <si>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</si>
  <si>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</si>
  <si>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</si>
  <si>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</si>
  <si>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</si>
  <si>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</si>
  <si>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</si>
  <si>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</si>
  <si>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</si>
  <si>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</si>
  <si>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</si>
  <si>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</si>
  <si>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</si>
  <si>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</si>
  <si>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</si>
  <si>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</si>
  <si>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</si>
  <si>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</si>
  <si>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</si>
  <si>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</si>
  <si>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</si>
  <si>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</si>
  <si>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</si>
  <si>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</si>
  <si>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</si>
  <si>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</si>
  <si>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</si>
  <si>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</si>
  <si>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</si>
  <si>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</si>
  <si>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</si>
  <si>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</si>
  <si>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</si>
  <si>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</si>
  <si>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</si>
  <si>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</si>
  <si>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</si>
  <si>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</si>
  <si>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</si>
  <si>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</si>
  <si>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</si>
  <si>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</si>
  <si>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</si>
  <si>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</si>
  <si>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</si>
  <si>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</si>
  <si>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</si>
  <si>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</si>
  <si>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</si>
  <si>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</si>
  <si>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</si>
  <si>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</si>
  <si>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</si>
  <si>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</si>
  <si>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</si>
  <si>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</si>
  <si>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</si>
  <si>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</si>
  <si>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</si>
  <si>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</si>
  <si>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</si>
  <si>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</si>
  <si>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</si>
  <si>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</si>
  <si>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</si>
  <si>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</si>
  <si>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</si>
  <si>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</si>
  <si>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</si>
  <si>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</si>
  <si>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</si>
  <si>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</si>
  <si>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</si>
  <si>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</si>
  <si>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</si>
  <si>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</si>
  <si>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</si>
  <si>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</si>
  <si>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</si>
  <si>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</si>
  <si>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</si>
  <si>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</si>
  <si>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</si>
  <si>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</si>
  <si>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</si>
  <si>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</si>
  <si>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</si>
  <si>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</si>
  <si>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</si>
  <si>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</si>
  <si>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</si>
  <si>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</si>
  <si>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</si>
  <si>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</si>
  <si>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</si>
  <si>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</si>
  <si>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</si>
  <si>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</si>
  <si>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</si>
  <si>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</si>
  <si>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</si>
  <si>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</si>
  <si>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</si>
  <si>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</si>
  <si>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</si>
  <si>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</si>
  <si>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</si>
  <si>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</si>
  <si>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</si>
  <si>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</si>
  <si>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</si>
  <si>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</si>
  <si>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</si>
  <si>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</si>
  <si>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</si>
  <si>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</si>
  <si>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</si>
  <si>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</si>
  <si>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</si>
  <si>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</si>
  <si>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</si>
  <si>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</si>
  <si>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</si>
  <si>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</si>
  <si>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</si>
  <si>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</si>
  <si>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</si>
  <si>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</si>
  <si>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</si>
  <si>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</si>
  <si>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</si>
  <si>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</si>
  <si>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</si>
  <si>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</si>
  <si>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</si>
  <si>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</si>
  <si>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</si>
  <si>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</si>
  <si>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</si>
  <si>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</si>
  <si>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</si>
  <si>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</si>
  <si>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</si>
  <si>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</si>
  <si>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</si>
  <si>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</si>
  <si>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</si>
  <si>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</si>
  <si>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</si>
  <si>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</si>
  <si>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</si>
  <si>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</si>
  <si>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</si>
  <si>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</si>
  <si>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</si>
  <si>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</si>
  <si>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</si>
  <si>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</si>
  <si>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</si>
  <si>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</si>
  <si>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</si>
  <si>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</si>
  <si>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</si>
  <si>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</si>
  <si>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</si>
  <si>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</si>
  <si>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</si>
  <si>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</si>
  <si>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</si>
  <si>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</si>
  <si>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</si>
  <si>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</si>
  <si>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</si>
  <si>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</si>
  <si>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</si>
  <si>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</si>
  <si>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</si>
  <si>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</si>
  <si>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</si>
  <si>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</si>
  <si>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</si>
  <si>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</si>
  <si>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</si>
  <si>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</si>
  <si>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</si>
  <si>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</si>
  <si>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</si>
  <si>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</si>
  <si>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</si>
  <si>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</si>
  <si>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</si>
  <si>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</si>
  <si>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</si>
  <si>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</si>
  <si>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</si>
  <si>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</si>
  <si>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</si>
  <si>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</si>
  <si>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</si>
  <si>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</si>
  <si>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</si>
  <si>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</si>
  <si>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</si>
  <si>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</si>
  <si>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</si>
  <si>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</si>
  <si>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</si>
  <si>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</si>
  <si>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</si>
  <si>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</si>
  <si>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</si>
  <si>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</si>
  <si>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</si>
  <si>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</si>
  <si>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</si>
  <si>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</si>
  <si>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</si>
  <si>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</si>
  <si>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</si>
  <si>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</si>
  <si>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</si>
  <si>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</si>
  <si>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</si>
  <si>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</si>
  <si>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</si>
  <si>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</si>
  <si>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</si>
  <si>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</si>
  <si>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</si>
  <si>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</si>
  <si>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</si>
  <si>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</si>
  <si>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</si>
  <si>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</si>
  <si>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</si>
  <si>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</si>
  <si>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</si>
  <si>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</si>
  <si>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</si>
  <si>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</si>
  <si>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</si>
  <si>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</si>
  <si>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</si>
  <si>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</si>
  <si>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</si>
  <si>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</si>
  <si>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</si>
  <si>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</si>
  <si>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</si>
  <si>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</si>
  <si>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</si>
  <si>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</si>
  <si>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</si>
  <si>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</si>
  <si>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</si>
  <si>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</si>
  <si>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</si>
  <si>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</si>
  <si>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</si>
  <si>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</si>
  <si>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</si>
  <si>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</si>
  <si>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</si>
  <si>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</si>
  <si>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</si>
  <si>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</si>
  <si>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</si>
  <si>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</si>
  <si>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</si>
  <si>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</si>
  <si>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</si>
  <si>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</si>
  <si>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</si>
  <si>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</si>
  <si>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</si>
  <si>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</si>
  <si>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</si>
  <si>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</si>
  <si>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</si>
  <si>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</si>
  <si>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</si>
  <si>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</si>
  <si>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</si>
  <si>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</si>
  <si>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</si>
  <si>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</si>
  <si>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</si>
  <si>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</si>
  <si>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</si>
  <si>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</si>
  <si>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</si>
  <si>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</si>
  <si>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</si>
  <si>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</si>
  <si>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</si>
  <si>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</si>
  <si>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</si>
  <si>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</si>
  <si>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</si>
  <si>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</si>
  <si>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</si>
  <si>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</si>
  <si>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</si>
  <si>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</si>
  <si>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</si>
  <si>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</si>
  <si>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</si>
  <si>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</si>
  <si>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</si>
  <si>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</si>
  <si>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</si>
  <si>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</si>
  <si>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</si>
  <si>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</si>
  <si>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</si>
  <si>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</si>
  <si>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</si>
  <si>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</si>
  <si>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</si>
  <si>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</si>
  <si>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</si>
  <si>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</si>
  <si>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</si>
  <si>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</si>
  <si>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</si>
  <si>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</si>
  <si>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</si>
  <si>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</si>
  <si>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</si>
  <si>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</si>
  <si>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</si>
  <si>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</si>
  <si>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</si>
  <si>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</si>
  <si>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</si>
  <si>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</si>
  <si>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</si>
  <si>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</si>
  <si>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</si>
  <si>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</si>
  <si>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</si>
  <si>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</si>
  <si>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</si>
  <si>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</si>
  <si>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</si>
  <si>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</si>
  <si>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</si>
  <si>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</si>
  <si>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</si>
  <si>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</si>
  <si>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</si>
  <si>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</si>
  <si>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</si>
  <si>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</si>
  <si>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</si>
  <si>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</si>
  <si>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</si>
  <si>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</si>
  <si>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</si>
  <si>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</si>
  <si>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</si>
  <si>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</si>
  <si>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</si>
  <si>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</si>
  <si>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</si>
  <si>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</si>
  <si>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</si>
  <si>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</si>
  <si>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</si>
  <si>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</si>
  <si>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</si>
  <si>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</si>
  <si>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</si>
  <si>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</si>
  <si>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</si>
  <si>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</si>
  <si>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</si>
  <si>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</si>
  <si>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</si>
  <si>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</si>
  <si>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</si>
  <si>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</si>
  <si>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</si>
  <si>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</si>
  <si>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</si>
  <si>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</si>
  <si>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</si>
  <si>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</si>
  <si>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</si>
  <si>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</si>
  <si>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</si>
  <si>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</si>
  <si>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</si>
  <si>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</si>
  <si>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</si>
  <si>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</si>
  <si>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</si>
  <si>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</si>
  <si>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</si>
  <si>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</si>
  <si>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</si>
  <si>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</si>
  <si>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</si>
  <si>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</si>
  <si>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</si>
  <si>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</si>
  <si>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</si>
  <si>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</si>
  <si>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</si>
  <si>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</si>
  <si>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</si>
  <si>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</si>
  <si>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</si>
  <si>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</si>
  <si>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</si>
  <si>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</si>
  <si>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</si>
  <si>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</si>
  <si>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</si>
  <si>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</si>
  <si>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</si>
  <si>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</si>
  <si>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</si>
  <si>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</si>
  <si>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</si>
  <si>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</si>
  <si>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</si>
  <si>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</si>
  <si>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</si>
  <si>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</si>
  <si>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</si>
  <si>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</si>
  <si>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</si>
  <si>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</si>
  <si>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</si>
  <si>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</si>
  <si>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</si>
  <si>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</si>
  <si>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</si>
  <si>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</si>
  <si>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</si>
  <si>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</si>
  <si>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</si>
  <si>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</si>
  <si>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</si>
  <si>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</si>
  <si>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</si>
  <si>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</si>
  <si>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</si>
  <si>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</si>
  <si>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</si>
  <si>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</si>
  <si>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</si>
  <si>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</si>
  <si>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</si>
  <si>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</si>
  <si>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</si>
  <si>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</si>
  <si>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</si>
  <si>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</si>
  <si>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</si>
  <si>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</si>
  <si>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</si>
  <si>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</si>
  <si>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</si>
  <si>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</si>
  <si>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</si>
  <si>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</si>
  <si>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</si>
  <si>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</si>
  <si>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</si>
  <si>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</si>
  <si>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</si>
  <si>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</si>
  <si>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</si>
  <si>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</si>
  <si>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</si>
  <si>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</si>
  <si>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</si>
  <si>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</si>
  <si>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</si>
  <si>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</si>
  <si>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</si>
  <si>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</si>
  <si>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</si>
  <si>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</si>
  <si>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</si>
  <si>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</si>
  <si>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</si>
  <si>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</si>
  <si>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</si>
  <si>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</si>
  <si>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</si>
  <si>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</si>
  <si>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</si>
  <si>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</si>
  <si>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</si>
  <si>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</si>
  <si>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</si>
  <si>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</si>
  <si>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</si>
  <si>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</si>
  <si>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</si>
  <si>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</si>
  <si>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</si>
  <si>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</si>
  <si>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</si>
  <si>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</si>
  <si>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</si>
  <si>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</si>
  <si>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</si>
  <si>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</si>
  <si>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</si>
  <si>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</si>
  <si>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</si>
  <si>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</si>
  <si>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</si>
  <si>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</si>
  <si>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</si>
  <si>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</si>
  <si>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</si>
  <si>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</si>
  <si>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</si>
  <si>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</si>
  <si>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</si>
  <si>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</si>
  <si>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</si>
  <si>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</si>
  <si>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</si>
  <si>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</si>
  <si>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</si>
  <si>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</si>
  <si>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</si>
  <si>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</si>
  <si>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</si>
  <si>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</si>
  <si>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</si>
  <si>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</si>
  <si>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</si>
  <si>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</si>
  <si>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</si>
  <si>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</si>
  <si>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</si>
  <si>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</si>
  <si>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</si>
  <si>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</si>
  <si>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</si>
  <si>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</si>
  <si>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</si>
  <si>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</si>
  <si>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</si>
  <si>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</si>
  <si>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</si>
  <si>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</si>
  <si>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</si>
  <si>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</si>
  <si>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</si>
  <si>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</si>
  <si>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</si>
  <si>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</si>
  <si>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</si>
  <si>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</si>
  <si>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</si>
  <si>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</si>
  <si>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</si>
  <si>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</si>
  <si>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</si>
  <si>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</si>
  <si>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</si>
  <si>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</si>
  <si>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</si>
  <si>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</si>
  <si>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</si>
  <si>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</si>
  <si>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</si>
  <si>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</si>
  <si>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</si>
  <si>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</si>
  <si>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</si>
  <si>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</si>
  <si>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</si>
  <si>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</si>
  <si>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</si>
  <si>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</si>
  <si>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</si>
  <si>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</si>
  <si>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</si>
  <si>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</si>
  <si>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</si>
  <si>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</si>
  <si>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</si>
  <si>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</si>
  <si>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</si>
  <si>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</si>
  <si>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</si>
  <si>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</si>
  <si>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</si>
  <si>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</si>
  <si>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</si>
  <si>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</si>
  <si>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</si>
  <si>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</si>
  <si>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</si>
  <si>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</si>
  <si>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</si>
  <si>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</si>
  <si>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</si>
  <si>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</si>
  <si>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</si>
  <si>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</si>
  <si>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</si>
  <si>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</si>
  <si>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</si>
  <si>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</si>
  <si>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</si>
  <si>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</si>
  <si>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</si>
  <si>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</si>
  <si>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</si>
  <si>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</si>
  <si>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</si>
  <si>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</si>
  <si>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</si>
  <si>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</si>
  <si>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</si>
  <si>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</si>
  <si>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</si>
  <si>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</si>
  <si>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</si>
  <si>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</si>
  <si>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</si>
  <si>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</si>
  <si>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</si>
  <si>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</si>
  <si>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</si>
  <si>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</si>
  <si>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</si>
  <si>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</si>
  <si>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</si>
  <si>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</si>
  <si>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</si>
  <si>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</si>
  <si>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</si>
  <si>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</si>
  <si>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</si>
  <si>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</si>
  <si>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</si>
  <si>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</si>
  <si>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</si>
  <si>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</si>
  <si>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</si>
  <si>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</si>
  <si>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</si>
  <si>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</si>
  <si>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</si>
  <si>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</si>
  <si>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</si>
  <si>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</si>
  <si>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</si>
  <si>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</si>
  <si>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</si>
  <si>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</si>
  <si>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</si>
  <si>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</si>
  <si>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</si>
  <si>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</si>
  <si>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</si>
  <si>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</si>
  <si>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</si>
  <si>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</si>
  <si>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</si>
  <si>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</si>
  <si>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</si>
  <si>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</si>
  <si>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</si>
  <si>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</si>
  <si>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</si>
  <si>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</si>
  <si>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</si>
  <si>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</si>
  <si>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</si>
  <si>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</si>
  <si>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</si>
  <si>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</si>
  <si>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</si>
  <si>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</si>
  <si>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</si>
  <si>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</si>
  <si>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</si>
  <si>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</si>
  <si>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</si>
  <si>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</si>
  <si>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</si>
  <si>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</si>
  <si>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</si>
  <si>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</si>
  <si>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</si>
  <si>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</si>
  <si>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</si>
  <si>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</si>
  <si>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</si>
  <si>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</si>
  <si>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</si>
  <si>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</si>
  <si>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</si>
  <si>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</si>
  <si>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</si>
  <si>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</si>
  <si>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</si>
  <si>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</si>
  <si>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</si>
  <si>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</si>
  <si>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</si>
  <si>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</si>
  <si>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</si>
  <si>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</si>
  <si>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</si>
  <si>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</si>
  <si>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</si>
  <si>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</si>
  <si>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</si>
  <si>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</si>
  <si>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</si>
  <si>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</si>
  <si>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</si>
  <si>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</si>
  <si>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</si>
  <si>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</si>
  <si>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</si>
  <si>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</si>
  <si>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</si>
  <si>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</si>
  <si>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</si>
  <si>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</si>
  <si>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</si>
  <si>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</si>
  <si>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</si>
  <si>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</si>
  <si>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</si>
  <si>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</si>
  <si>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</si>
  <si>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</si>
  <si>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</si>
  <si>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</si>
  <si>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</si>
  <si>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</si>
  <si>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</si>
  <si>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</si>
  <si>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</si>
  <si>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</si>
  <si>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</si>
  <si>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</si>
  <si>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</si>
  <si>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</si>
  <si>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</si>
  <si>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</si>
  <si>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</si>
  <si>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</si>
  <si>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</si>
  <si>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</si>
  <si>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</si>
  <si>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</si>
  <si>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</si>
  <si>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</si>
  <si>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</si>
  <si>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</si>
  <si>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</si>
  <si>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</si>
  <si>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</si>
  <si>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</si>
  <si>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</si>
  <si>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</si>
  <si>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</si>
  <si>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</si>
  <si>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</si>
  <si>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</si>
  <si>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</si>
  <si>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</si>
  <si>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</si>
  <si>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</si>
  <si>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</si>
  <si>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</si>
  <si>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</si>
  <si>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</si>
  <si>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</si>
  <si>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</si>
  <si>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</si>
  <si>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</si>
  <si>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</si>
  <si>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</si>
  <si>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</si>
  <si>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</si>
  <si>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</si>
  <si>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</si>
  <si>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</si>
  <si>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</si>
  <si>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</si>
  <si>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</si>
  <si>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</si>
  <si>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</si>
  <si>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</si>
  <si>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</si>
  <si>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</si>
  <si>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</si>
  <si>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</si>
  <si>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</si>
  <si>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</si>
  <si>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</si>
  <si>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</si>
  <si>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</si>
  <si>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</si>
  <si>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</si>
  <si>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</si>
  <si>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</si>
  <si>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</si>
  <si>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</si>
  <si>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</si>
  <si>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</si>
  <si>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</si>
  <si>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</si>
  <si>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</si>
  <si>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</si>
  <si>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</si>
  <si>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</si>
  <si>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</si>
  <si>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</si>
  <si>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</si>
  <si>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</si>
  <si>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</si>
  <si>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</si>
  <si>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</si>
  <si>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</si>
  <si>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</si>
  <si>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</si>
  <si>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</si>
  <si>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</si>
  <si>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</si>
  <si>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</si>
  <si>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</si>
  <si>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</si>
  <si>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</si>
  <si>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</si>
  <si>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</si>
  <si>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</si>
  <si>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</si>
  <si>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</si>
  <si>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</si>
  <si>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</si>
  <si>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</si>
  <si>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</si>
  <si>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</si>
  <si>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</si>
  <si>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</si>
  <si>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</si>
  <si>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</si>
  <si>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</si>
  <si>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</si>
  <si>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</si>
  <si>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</si>
  <si>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</si>
  <si>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</si>
  <si>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</si>
  <si>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</si>
  <si>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</si>
  <si>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</si>
  <si>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</si>
  <si>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</si>
  <si>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</si>
  <si>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</si>
  <si>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</si>
  <si>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</si>
  <si>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</si>
  <si>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</si>
  <si>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</si>
  <si>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</si>
  <si>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</si>
  <si>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</si>
  <si>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</si>
  <si>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</si>
  <si>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</si>
  <si>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</si>
  <si>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</si>
  <si>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</si>
  <si>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</si>
  <si>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</si>
  <si>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</si>
  <si>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</si>
  <si>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</si>
  <si>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</si>
  <si>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</si>
  <si>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</si>
  <si>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</si>
  <si>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</si>
  <si>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</si>
  <si>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</si>
  <si>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</si>
  <si>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</si>
  <si>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</si>
  <si>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</si>
  <si>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</si>
  <si>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</si>
  <si>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</si>
  <si>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</si>
  <si>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</si>
  <si>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</si>
  <si>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</si>
  <si>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</si>
  <si>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</si>
  <si>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</si>
  <si>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</si>
  <si>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</si>
  <si>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</si>
  <si>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</si>
  <si>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</si>
  <si>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</si>
  <si>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</si>
  <si>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</si>
  <si>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</si>
  <si>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</si>
  <si>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</si>
  <si>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</si>
  <si>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</si>
  <si>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</si>
  <si>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</si>
  <si>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</si>
  <si>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</si>
  <si>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</si>
  <si>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</si>
  <si>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</si>
  <si>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</si>
  <si>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</si>
  <si>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</si>
  <si>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</si>
  <si>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</si>
  <si>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</si>
  <si>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</si>
  <si>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</si>
  <si>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</si>
  <si>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</si>
  <si>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</si>
  <si>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</si>
  <si>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</si>
  <si>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</si>
  <si>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</si>
  <si>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</si>
  <si>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</si>
  <si>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</si>
  <si>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</si>
  <si>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</si>
  <si>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</si>
  <si>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</si>
  <si>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</si>
  <si>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</si>
  <si>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</si>
  <si>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</si>
  <si>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</si>
  <si>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</si>
  <si>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</si>
  <si>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</si>
  <si>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</si>
  <si>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</si>
  <si>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</si>
  <si>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</si>
  <si>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</si>
  <si>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</si>
  <si>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</si>
  <si>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</si>
  <si>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</si>
  <si>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</si>
  <si>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</si>
  <si>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</si>
  <si>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</si>
  <si>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</si>
  <si>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</si>
  <si>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</si>
  <si>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</si>
  <si>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</si>
  <si>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</si>
  <si>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</si>
  <si>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</si>
  <si>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</si>
  <si>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</si>
  <si>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</si>
  <si>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</si>
  <si>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</si>
  <si>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</si>
  <si>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</si>
  <si>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</si>
  <si>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</si>
  <si>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</si>
  <si>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</si>
  <si>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</si>
  <si>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</si>
  <si>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</si>
  <si>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</si>
  <si>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</si>
  <si>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</si>
  <si>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</si>
  <si>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</si>
  <si>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</si>
  <si>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</si>
  <si>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</si>
  <si>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</si>
  <si>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</si>
  <si>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</si>
  <si>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</si>
  <si>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</si>
  <si>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</si>
  <si>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</si>
  <si>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</si>
  <si>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</si>
  <si>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</si>
  <si>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</si>
  <si>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</si>
  <si>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</si>
  <si>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</si>
  <si>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</si>
  <si>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</si>
  <si>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</si>
  <si>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</si>
  <si>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</si>
  <si>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</si>
  <si>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</si>
  <si>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</si>
  <si>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</si>
  <si>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</si>
  <si>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</si>
  <si>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</si>
  <si>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</si>
  <si>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</si>
  <si>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</si>
  <si>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</si>
  <si>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</si>
  <si>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</si>
  <si>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</si>
  <si>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</si>
  <si>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</si>
  <si>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</si>
  <si>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</si>
  <si>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</si>
  <si>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</si>
  <si>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</si>
  <si>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</si>
  <si>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</si>
  <si>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</si>
  <si>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</si>
  <si>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</si>
  <si>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</si>
  <si>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</si>
  <si>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</si>
  <si>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</si>
  <si>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</si>
  <si>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</si>
  <si>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</si>
  <si>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</si>
  <si>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</si>
  <si>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</si>
  <si>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</si>
  <si>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</si>
  <si>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</si>
  <si>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</si>
  <si>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</si>
  <si>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</si>
  <si>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</si>
  <si>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</si>
  <si>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</si>
  <si>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</si>
  <si>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</si>
  <si>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</si>
  <si>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</si>
  <si>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</si>
  <si>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</si>
  <si>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</si>
  <si>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</si>
  <si>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</si>
  <si>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</si>
  <si>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</si>
  <si>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</si>
  <si>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</si>
  <si>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</si>
  <si>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</si>
  <si>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</si>
  <si>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</si>
  <si>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</si>
  <si>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</si>
  <si>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</si>
  <si>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</si>
  <si>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</si>
  <si>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</si>
  <si>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</si>
  <si>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</si>
  <si>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</si>
  <si>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</si>
  <si>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</si>
  <si>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</si>
  <si>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</si>
  <si>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</si>
  <si>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</si>
  <si>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</si>
  <si>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</si>
  <si>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</si>
  <si>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</si>
  <si>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</si>
  <si>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</si>
  <si>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</si>
  <si>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</si>
  <si>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</si>
  <si>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</si>
  <si>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</si>
  <si>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</si>
  <si>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</si>
  <si>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</si>
  <si>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</si>
  <si>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</si>
  <si>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</si>
  <si>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</si>
  <si>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</si>
  <si>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</si>
  <si>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</si>
  <si>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</si>
  <si>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</si>
  <si>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</si>
  <si>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</si>
  <si>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</si>
  <si>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</si>
  <si>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</si>
  <si>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</si>
  <si>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</si>
  <si>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</si>
  <si>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</si>
  <si>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</si>
  <si>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</si>
  <si>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</si>
  <si>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</si>
  <si>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</si>
  <si>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</si>
  <si>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</si>
  <si>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</si>
  <si>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</si>
  <si>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</si>
  <si>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</si>
  <si>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</si>
  <si>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</si>
  <si>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</si>
  <si>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</si>
  <si>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</si>
  <si>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</si>
  <si>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</si>
  <si>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</si>
  <si>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</si>
  <si>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</si>
  <si>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</si>
  <si>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</si>
  <si>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</si>
  <si>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</si>
  <si>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</si>
  <si>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</si>
  <si>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</si>
  <si>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</si>
  <si>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</si>
  <si>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</si>
  <si>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</si>
  <si>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</si>
  <si>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</si>
  <si>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</si>
  <si>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</si>
  <si>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</si>
  <si>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</si>
  <si>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</si>
  <si>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</si>
  <si>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</si>
  <si>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</si>
  <si>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</si>
  <si>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</si>
  <si>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</si>
  <si>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</si>
  <si>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</si>
  <si>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</si>
  <si>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</si>
  <si>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</si>
  <si>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</si>
  <si>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</si>
  <si>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</si>
  <si>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</si>
  <si>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</si>
  <si>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</si>
  <si>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</si>
  <si>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</si>
  <si>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</si>
  <si>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</si>
  <si>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</si>
  <si>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</si>
  <si>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</si>
  <si>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</si>
  <si>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</si>
  <si>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</si>
  <si>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</si>
  <si>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</si>
  <si>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</si>
  <si>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</si>
  <si>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</si>
  <si>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</si>
  <si>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</si>
  <si>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</si>
  <si>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</si>
  <si>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</si>
  <si>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</si>
  <si>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</si>
  <si>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</si>
  <si>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</si>
  <si>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</si>
  <si>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</si>
  <si>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</si>
  <si>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</si>
  <si>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</si>
  <si>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</si>
  <si>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</si>
  <si>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</si>
  <si>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</si>
  <si>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</si>
  <si>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</si>
  <si>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</si>
  <si>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</si>
  <si>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</si>
  <si>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</si>
  <si>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</si>
  <si>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</si>
  <si>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</si>
  <si>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</si>
  <si>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</si>
  <si>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</si>
  <si>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</si>
  <si>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</si>
  <si>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</si>
  <si>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</si>
  <si>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</si>
  <si>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</si>
  <si>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</si>
  <si>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</si>
  <si>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</si>
  <si>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</si>
  <si>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</si>
  <si>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</si>
  <si>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</si>
  <si>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</si>
  <si>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</si>
  <si>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</si>
  <si>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</si>
  <si>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</si>
  <si>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</si>
  <si>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</si>
  <si>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</si>
  <si>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</si>
  <si>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</si>
  <si>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</si>
  <si>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</si>
  <si>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</si>
  <si>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</si>
  <si>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</si>
  <si>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</si>
  <si>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</si>
  <si>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</si>
  <si>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</si>
  <si>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</si>
  <si>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</si>
  <si>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</si>
  <si>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</si>
  <si>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</si>
  <si>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</si>
  <si>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</si>
  <si>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</si>
  <si>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</si>
  <si>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</si>
  <si>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</si>
  <si>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</si>
  <si>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</si>
  <si>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</si>
  <si>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</si>
  <si>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</si>
  <si>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</si>
  <si>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</si>
  <si>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</si>
  <si>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</si>
  <si>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</si>
  <si>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</si>
  <si>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</si>
  <si>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</si>
  <si>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</si>
  <si>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</si>
  <si>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</si>
  <si>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</si>
  <si>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</si>
  <si>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</si>
  <si>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</si>
  <si>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</si>
  <si>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</si>
  <si>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</si>
  <si>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</si>
  <si>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</si>
  <si>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</si>
  <si>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</si>
  <si>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</si>
  <si>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</si>
  <si>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</si>
  <si>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</si>
  <si>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</si>
  <si>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</si>
  <si>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</si>
  <si>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</si>
  <si>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</si>
  <si>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</si>
  <si>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</si>
  <si>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</si>
  <si>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</si>
  <si>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</si>
  <si>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</si>
  <si>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</si>
  <si>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</si>
  <si>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</si>
  <si>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</si>
  <si>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</si>
  <si>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</si>
  <si>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</si>
  <si>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</si>
  <si>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</si>
  <si>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</si>
  <si>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</si>
  <si>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</si>
  <si>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</si>
  <si>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</si>
  <si>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</si>
  <si>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</si>
  <si>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</si>
  <si>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</si>
  <si>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</si>
  <si>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</si>
  <si>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</si>
  <si>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</si>
  <si>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</si>
  <si>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</si>
  <si>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</si>
  <si>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</si>
  <si>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</si>
  <si>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</si>
  <si>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</si>
  <si>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</si>
  <si>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</si>
  <si>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</si>
  <si>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</si>
  <si>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</si>
  <si>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</si>
  <si>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</si>
  <si>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</si>
  <si>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</si>
  <si>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</si>
  <si>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</si>
  <si>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</si>
  <si>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</si>
  <si>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</si>
  <si>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</si>
  <si>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</si>
  <si>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</si>
  <si>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</si>
  <si>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</si>
  <si>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</si>
  <si>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</si>
  <si>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</si>
  <si>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</si>
  <si>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</si>
  <si>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</si>
  <si>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</si>
  <si>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</si>
  <si>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</si>
  <si>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</si>
  <si>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</si>
  <si>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</si>
  <si>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</si>
  <si>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</si>
  <si>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</si>
  <si>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</si>
  <si>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</si>
  <si>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</si>
  <si>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</si>
  <si>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</si>
  <si>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</si>
  <si>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</si>
  <si>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</si>
  <si>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</si>
  <si>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</si>
  <si>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</si>
  <si>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</si>
  <si>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</si>
  <si>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</si>
  <si>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</si>
  <si>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</si>
  <si>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</si>
  <si>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</si>
  <si>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</si>
  <si>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</si>
  <si>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</si>
  <si>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</si>
  <si>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</si>
  <si>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</si>
  <si>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</si>
  <si>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</si>
  <si>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</si>
  <si>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</si>
  <si>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</si>
  <si>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</si>
  <si>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</si>
  <si>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</si>
  <si>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</si>
  <si>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</si>
  <si>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</si>
  <si>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</si>
  <si>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</si>
  <si>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</si>
  <si>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</si>
  <si>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</si>
  <si>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</si>
  <si>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</si>
  <si>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</si>
  <si>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</si>
  <si>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</si>
  <si>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</si>
  <si>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</si>
  <si>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</si>
  <si>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</si>
  <si>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</si>
  <si>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</si>
  <si>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</si>
  <si>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</si>
  <si>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</si>
  <si>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</si>
  <si>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</si>
  <si>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</si>
  <si>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</si>
  <si>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</si>
  <si>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</si>
  <si>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</si>
  <si>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</si>
  <si>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</si>
  <si>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</si>
  <si>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</si>
  <si>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</si>
  <si>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</si>
  <si>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</si>
  <si>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</si>
  <si>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</si>
  <si>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</si>
  <si>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</si>
  <si>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</si>
  <si>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</si>
  <si>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</si>
  <si>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</si>
  <si>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</si>
  <si>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</si>
  <si>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</si>
  <si>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</si>
  <si>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</si>
  <si>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</si>
  <si>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</si>
  <si>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</si>
  <si>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</si>
  <si>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</si>
  <si>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</si>
  <si>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</si>
  <si>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</si>
  <si>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</si>
  <si>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</si>
  <si>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</si>
  <si>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</si>
  <si>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</si>
  <si>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</si>
  <si>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</si>
  <si>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</si>
  <si>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</si>
  <si>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</si>
  <si>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</si>
  <si>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</si>
  <si>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</si>
  <si>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</si>
  <si>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</si>
  <si>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</si>
  <si>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</si>
  <si>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</si>
  <si>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</si>
  <si>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</si>
  <si>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</si>
  <si>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</si>
  <si>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</si>
  <si>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</si>
  <si>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</si>
  <si>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</si>
  <si>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</si>
  <si>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</si>
  <si>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</si>
  <si>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</si>
  <si>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</si>
  <si>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</si>
  <si>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</si>
  <si>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</si>
  <si>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</si>
  <si>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</si>
  <si>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</si>
  <si>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</si>
  <si>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</si>
  <si>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</si>
  <si>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</si>
  <si>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</si>
  <si>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</si>
  <si>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</si>
  <si>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</si>
  <si>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</si>
  <si>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</si>
  <si>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</si>
  <si>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</si>
  <si>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</si>
  <si>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</si>
  <si>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</si>
  <si>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</si>
  <si>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</si>
  <si>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</si>
  <si>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</si>
  <si>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</si>
  <si>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</si>
  <si>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</si>
  <si>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</si>
  <si>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</si>
  <si>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</si>
  <si>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</si>
  <si>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</si>
  <si>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</si>
  <si>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</si>
  <si>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</si>
  <si>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</si>
  <si>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</si>
  <si>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</si>
  <si>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</si>
  <si>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</si>
  <si>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</si>
  <si>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</si>
  <si>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</si>
  <si>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</si>
  <si>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</si>
  <si>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</si>
  <si>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</si>
  <si>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</si>
  <si>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</si>
  <si>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</si>
  <si>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</si>
  <si>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</si>
  <si>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</si>
  <si>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</si>
  <si>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</si>
  <si>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</si>
  <si>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</si>
  <si>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</si>
  <si>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</si>
  <si>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</si>
  <si>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</si>
  <si>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</si>
  <si>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</si>
  <si>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</si>
  <si>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</si>
  <si>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</si>
  <si>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</si>
  <si>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</si>
  <si>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</si>
  <si>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</si>
  <si>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</si>
  <si>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</si>
  <si>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</si>
  <si>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</si>
  <si>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</si>
  <si>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</si>
  <si>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</si>
  <si>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</si>
  <si>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</si>
  <si>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</si>
  <si>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</si>
  <si>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</si>
  <si>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</si>
  <si>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</si>
  <si>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</si>
  <si>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</si>
  <si>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</si>
  <si>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</si>
  <si>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</si>
  <si>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</si>
  <si>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</si>
  <si>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</si>
  <si>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</si>
  <si>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</si>
  <si>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</si>
  <si>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</si>
  <si>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</si>
  <si>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</si>
  <si>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</si>
  <si>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</si>
  <si>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</si>
  <si>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</si>
  <si>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</si>
  <si>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</si>
  <si>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</si>
  <si>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</si>
  <si>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</si>
  <si>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</si>
  <si>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</si>
  <si>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</si>
  <si>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</si>
  <si>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</si>
  <si>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</si>
  <si>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</si>
  <si>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</si>
  <si>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</si>
  <si>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</si>
  <si>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</si>
  <si>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</si>
  <si>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</si>
  <si>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</si>
  <si>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</si>
  <si>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</si>
  <si>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</si>
  <si>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</si>
  <si>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</si>
  <si>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</si>
  <si>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</si>
  <si>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</si>
  <si>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</si>
  <si>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</si>
  <si>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</si>
  <si>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</si>
  <si>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</si>
  <si>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</si>
  <si>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</si>
  <si>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</si>
  <si>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</si>
  <si>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</si>
  <si>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</si>
  <si>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</si>
  <si>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</si>
  <si>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</si>
  <si>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</si>
  <si>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</si>
  <si>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</si>
  <si>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</si>
  <si>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</si>
  <si>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</si>
  <si>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</si>
  <si>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</si>
  <si>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</si>
  <si>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</si>
  <si>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</si>
  <si>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</si>
  <si>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</si>
  <si>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</si>
  <si>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</si>
  <si>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</si>
  <si>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</si>
  <si>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</si>
  <si>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</si>
  <si>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</si>
  <si>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</si>
  <si>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</si>
  <si>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</si>
  <si>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</si>
  <si>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</si>
  <si>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</si>
  <si>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</si>
  <si>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</si>
  <si>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</si>
  <si>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</si>
  <si>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</si>
  <si>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</si>
  <si>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</si>
  <si>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</si>
  <si>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</si>
  <si>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</si>
  <si>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</si>
  <si>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</si>
  <si>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</si>
  <si>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</si>
  <si>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</si>
  <si>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</si>
  <si>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</si>
  <si>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</si>
  <si>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</si>
  <si>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</si>
  <si>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</si>
  <si>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</si>
  <si>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</si>
  <si>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</si>
  <si>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</si>
  <si>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</si>
  <si>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</si>
  <si>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</si>
  <si>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</si>
  <si>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</si>
  <si>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</si>
  <si>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</si>
  <si>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</si>
  <si>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</si>
  <si>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</si>
  <si>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</si>
  <si>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</si>
  <si>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</si>
  <si>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</si>
  <si>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</si>
  <si>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</si>
  <si>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</si>
  <si>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</si>
  <si>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</si>
  <si>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</si>
  <si>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</si>
  <si>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</si>
  <si>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</si>
  <si>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</si>
  <si>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</si>
  <si>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</si>
  <si>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</si>
  <si>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</si>
  <si>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</si>
  <si>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</si>
  <si>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</si>
  <si>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</si>
  <si>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</si>
  <si>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</si>
  <si>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</si>
  <si>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</si>
  <si>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</si>
  <si>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</si>
  <si>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</si>
  <si>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</si>
  <si>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</si>
  <si>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</si>
  <si>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</si>
  <si>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</si>
  <si>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</si>
  <si>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</si>
  <si>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</si>
  <si>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</si>
  <si>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</si>
  <si>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</si>
  <si>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</si>
  <si>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</si>
  <si>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</si>
  <si>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</si>
  <si>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</si>
  <si>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</si>
  <si>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</si>
  <si>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</si>
  <si>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</si>
  <si>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</si>
  <si>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</si>
  <si>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</si>
  <si>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</si>
  <si>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</si>
  <si>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</si>
  <si>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</si>
  <si>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</si>
  <si>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</si>
  <si>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</si>
  <si>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</si>
  <si>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</si>
  <si>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</si>
  <si>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</si>
  <si>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</si>
  <si>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</si>
  <si>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</si>
  <si>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</si>
  <si>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</si>
  <si>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</si>
  <si>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</si>
  <si>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</si>
  <si>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</si>
  <si>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</si>
  <si>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</si>
  <si>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</si>
  <si>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</si>
  <si>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</si>
  <si>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</si>
  <si>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</si>
  <si>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</si>
  <si>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</si>
  <si>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</si>
  <si>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</si>
  <si>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</si>
  <si>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</si>
  <si>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</si>
  <si>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</si>
  <si>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</si>
  <si>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</si>
  <si>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</si>
  <si>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</si>
  <si>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</si>
  <si>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</si>
  <si>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</si>
  <si>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</si>
  <si>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</si>
  <si>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</si>
  <si>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</si>
  <si>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</si>
  <si>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</si>
  <si>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</si>
  <si>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</si>
  <si>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</si>
  <si>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</si>
  <si>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</si>
  <si>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</si>
  <si>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</si>
  <si>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</si>
  <si>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</si>
  <si>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</si>
  <si>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</si>
  <si>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</si>
  <si>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</si>
  <si>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</si>
  <si>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</si>
  <si>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</si>
  <si>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</si>
  <si>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</si>
  <si>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</si>
  <si>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</si>
  <si>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</si>
  <si>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</si>
  <si>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</si>
  <si>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</si>
  <si>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</si>
  <si>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</si>
  <si>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</si>
  <si>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</si>
  <si>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</si>
  <si>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</si>
  <si>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</si>
  <si>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</si>
  <si>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</si>
  <si>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</si>
  <si>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</si>
  <si>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</si>
  <si>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</si>
  <si>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</si>
  <si>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</si>
  <si>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</si>
  <si>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</si>
  <si>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</si>
  <si>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</si>
  <si>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</si>
  <si>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</si>
  <si>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</si>
  <si>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</si>
  <si>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</si>
  <si>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</si>
  <si>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</si>
  <si>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</si>
  <si>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</si>
  <si>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</si>
  <si>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</si>
  <si>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</si>
  <si>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</si>
  <si>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</si>
  <si>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</si>
  <si>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</si>
  <si>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</si>
  <si>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</si>
  <si>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</si>
  <si>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</si>
  <si>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</si>
  <si>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</si>
  <si>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</si>
  <si>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</si>
  <si>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</si>
  <si>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</si>
  <si>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</si>
  <si>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</si>
  <si>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</si>
  <si>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</si>
  <si>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</si>
  <si>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</si>
  <si>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</si>
  <si>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</si>
  <si>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</si>
  <si>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</si>
  <si>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</si>
  <si>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</si>
  <si>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</si>
  <si>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</si>
  <si>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</si>
  <si>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</si>
  <si>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</si>
  <si>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</si>
  <si>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</si>
  <si>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</si>
  <si>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</si>
  <si>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</si>
  <si>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</si>
  <si>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</si>
  <si>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</si>
  <si>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</si>
  <si>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</si>
  <si>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</si>
  <si>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</si>
  <si>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</si>
  <si>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</si>
  <si>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</si>
  <si>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</si>
  <si>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</si>
  <si>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</si>
  <si>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</si>
  <si>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</si>
  <si>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</si>
  <si>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</si>
  <si>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</si>
  <si>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</si>
  <si>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</si>
  <si>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</si>
  <si>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</si>
  <si>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</si>
  <si>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</si>
  <si>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</si>
  <si>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</si>
  <si>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</si>
  <si>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</si>
  <si>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</si>
  <si>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</si>
  <si>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</si>
  <si>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</si>
  <si>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</si>
  <si>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</si>
  <si>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</si>
  <si>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</si>
  <si>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</si>
  <si>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</si>
  <si>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</si>
  <si>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</si>
  <si>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</si>
  <si>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</si>
  <si>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</si>
  <si>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</si>
  <si>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</si>
  <si>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</si>
  <si>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</si>
  <si>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</si>
  <si>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</si>
  <si>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</si>
  <si>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</si>
  <si>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</si>
  <si>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</si>
  <si>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</si>
  <si>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</si>
  <si>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</si>
  <si>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</si>
  <si>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</si>
  <si>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</si>
  <si>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</si>
  <si>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</si>
  <si>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</si>
  <si>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</si>
  <si>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</si>
  <si>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</si>
  <si>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</si>
  <si>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</si>
  <si>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</si>
  <si>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</si>
  <si>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</si>
  <si>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</si>
  <si>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</si>
  <si>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</si>
  <si>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</si>
  <si>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</si>
  <si>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</si>
  <si>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</si>
  <si>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</si>
  <si>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</si>
  <si>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</si>
  <si>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</si>
  <si>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</si>
  <si>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</si>
  <si>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</si>
  <si>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</si>
  <si>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</si>
  <si>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</si>
  <si>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</si>
  <si>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</si>
  <si>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</si>
  <si>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</si>
  <si>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</si>
  <si>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</si>
  <si>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</si>
  <si>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</si>
  <si>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</si>
  <si>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</si>
  <si>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</si>
  <si>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</si>
  <si>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</si>
  <si>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</si>
  <si>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</si>
  <si>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</si>
  <si>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</si>
  <si>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</si>
  <si>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</si>
  <si>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</si>
  <si>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</si>
  <si>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</si>
  <si>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</si>
  <si>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</si>
  <si>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</si>
  <si>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</si>
  <si>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</si>
  <si>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</si>
  <si>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</si>
  <si>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</si>
  <si>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</si>
  <si>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</si>
  <si>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</si>
  <si>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</si>
  <si>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</si>
  <si>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</si>
  <si>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</si>
  <si>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</si>
  <si>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</si>
  <si>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</si>
  <si>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</si>
  <si>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</si>
  <si>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</si>
  <si>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</si>
  <si>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</si>
  <si>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</si>
  <si>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</si>
  <si>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</si>
  <si>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</si>
  <si>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</si>
  <si>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</si>
  <si>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</si>
  <si>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</si>
  <si>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</si>
  <si>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</si>
  <si>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</si>
  <si>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</si>
  <si>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</si>
  <si>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</si>
  <si>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</si>
  <si>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</si>
  <si>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</si>
  <si>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</si>
  <si>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</si>
  <si>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</si>
  <si>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</si>
  <si>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</si>
  <si>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</si>
  <si>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</si>
  <si>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</si>
  <si>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</si>
  <si>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</si>
  <si>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</si>
  <si>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</si>
  <si>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</si>
  <si>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</si>
  <si>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</si>
  <si>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</si>
  <si>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</si>
  <si>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</si>
  <si>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</si>
  <si>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</si>
  <si>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</si>
  <si>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</si>
  <si>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</si>
  <si>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</si>
  <si>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</si>
  <si>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</si>
  <si>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</si>
  <si>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</si>
  <si>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</si>
  <si>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</si>
  <si>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</si>
  <si>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</si>
  <si>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</si>
  <si>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</si>
  <si>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</si>
  <si>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</si>
  <si>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</si>
  <si>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</si>
  <si>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</si>
  <si>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</si>
  <si>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</si>
  <si>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</si>
  <si>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</si>
  <si>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</si>
  <si>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</si>
  <si>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</si>
  <si>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</si>
  <si>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</si>
  <si>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</si>
  <si>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</si>
  <si>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</si>
  <si>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</si>
  <si>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</si>
  <si>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</si>
  <si>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</si>
  <si>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</si>
  <si>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</si>
  <si>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</si>
  <si>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</si>
  <si>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</si>
  <si>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</si>
  <si>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</si>
  <si>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</si>
  <si>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</si>
  <si>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</si>
  <si>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</si>
  <si>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</si>
  <si>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</si>
  <si>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</si>
  <si>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</si>
  <si>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</si>
  <si>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</si>
  <si>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</si>
  <si>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</si>
  <si>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</si>
  <si>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</si>
  <si>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</si>
  <si>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</si>
  <si>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</si>
  <si>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</si>
  <si>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</si>
  <si>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</si>
  <si>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</si>
  <si>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</si>
  <si>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</si>
  <si>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</si>
  <si>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</si>
  <si>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</si>
  <si>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</si>
  <si>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</si>
  <si>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</si>
  <si>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</si>
  <si>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</si>
  <si>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</si>
  <si>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</si>
  <si>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</si>
  <si>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</si>
  <si>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</si>
  <si>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</si>
  <si>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</si>
  <si>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</si>
  <si>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</si>
  <si>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</si>
  <si>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</si>
  <si>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</si>
  <si>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</si>
  <si>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</si>
  <si>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</si>
  <si>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</si>
  <si>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</si>
  <si>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</si>
  <si>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</si>
  <si>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</si>
  <si>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</si>
  <si>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</si>
  <si>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</si>
  <si>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</si>
  <si>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</si>
  <si>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</si>
  <si>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</si>
  <si>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</si>
  <si>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</si>
  <si>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</si>
  <si>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</si>
  <si>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</si>
  <si>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</si>
  <si>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</si>
  <si>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</si>
  <si>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</si>
  <si>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</si>
  <si>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</si>
  <si>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</si>
  <si>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</si>
  <si>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</si>
  <si>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</si>
  <si>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</si>
  <si>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</si>
  <si>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</si>
  <si>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</si>
  <si>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</si>
  <si>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</si>
  <si>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</si>
  <si>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</si>
  <si>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</si>
  <si>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</si>
  <si>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</si>
  <si>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</si>
  <si>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</si>
  <si>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</si>
  <si>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</si>
  <si>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</si>
  <si>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</si>
  <si>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</si>
  <si>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</si>
  <si>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</si>
  <si>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</si>
  <si>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</si>
  <si>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</si>
  <si>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</si>
  <si>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</si>
  <si>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</si>
  <si>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</si>
  <si>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</si>
  <si>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</si>
  <si>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</si>
  <si>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</si>
  <si>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</si>
  <si>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</si>
  <si>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</si>
  <si>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</si>
  <si>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</si>
  <si>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</si>
  <si>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</si>
  <si>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</si>
  <si>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</si>
  <si>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</si>
  <si>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</si>
  <si>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</si>
  <si>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</si>
  <si>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</si>
  <si>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</si>
  <si>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</si>
  <si>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</si>
  <si>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</si>
  <si>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</si>
  <si>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</si>
  <si>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</si>
  <si>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</si>
  <si>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</si>
  <si>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</si>
  <si>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</si>
  <si>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</si>
  <si>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</si>
  <si>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</si>
  <si>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</si>
  <si>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</si>
  <si>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</si>
  <si>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</si>
  <si>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</si>
  <si>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</si>
  <si>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</si>
  <si>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</si>
  <si>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</si>
  <si>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</si>
  <si>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</si>
  <si>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</si>
  <si>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</si>
  <si>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</si>
  <si>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</si>
  <si>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</si>
  <si>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</si>
  <si>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</si>
  <si>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</si>
  <si>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</si>
  <si>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</si>
  <si>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</si>
  <si>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</si>
  <si>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</si>
  <si>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</si>
  <si>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</si>
  <si>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</si>
  <si>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</si>
  <si>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</si>
  <si>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</si>
  <si>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</si>
  <si>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</si>
  <si>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</si>
  <si>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</si>
  <si>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</si>
  <si>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</si>
  <si>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</si>
  <si>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</si>
  <si>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</si>
  <si>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</si>
  <si>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</si>
  <si>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</si>
  <si>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</si>
  <si>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</si>
  <si>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</si>
  <si>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</si>
  <si>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</si>
  <si>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</si>
  <si>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</si>
  <si>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</si>
  <si>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</si>
  <si>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</si>
  <si>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</si>
  <si>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</si>
  <si>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</si>
  <si>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</si>
  <si>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</si>
  <si>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</si>
  <si>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</si>
  <si>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</si>
  <si>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</si>
  <si>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</si>
  <si>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</si>
  <si>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</si>
  <si>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</si>
  <si>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</si>
  <si>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</si>
  <si>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</si>
  <si>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</si>
  <si>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</si>
  <si>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</si>
  <si>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</si>
  <si>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</si>
  <si>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</si>
  <si>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</si>
  <si>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</si>
  <si>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</si>
  <si>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</si>
  <si>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</si>
  <si>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</si>
  <si>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</si>
  <si>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</si>
  <si>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</si>
  <si>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</si>
  <si>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</si>
  <si>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</si>
  <si>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</si>
  <si>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</si>
  <si>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</si>
  <si>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</si>
  <si>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</si>
  <si>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</si>
  <si>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</si>
  <si>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</si>
  <si>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</si>
  <si>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</si>
  <si>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</si>
  <si>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</si>
  <si>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</si>
  <si>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</si>
  <si>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</si>
  <si>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</si>
  <si>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</si>
  <si>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</si>
  <si>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</si>
  <si>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</si>
  <si>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</si>
  <si>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</si>
  <si>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</si>
  <si>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</si>
  <si>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</si>
  <si>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</si>
  <si>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</si>
  <si>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</si>
  <si>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</si>
  <si>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</si>
  <si>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</si>
  <si>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</si>
  <si>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</si>
  <si>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</si>
  <si>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</si>
  <si>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</si>
  <si>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</si>
  <si>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</si>
  <si>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</si>
  <si>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</si>
  <si>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</si>
  <si>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</si>
  <si>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</si>
  <si>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</si>
  <si>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</si>
  <si>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</si>
  <si>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</si>
  <si>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</si>
  <si>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</si>
  <si>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</si>
  <si>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</si>
  <si>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</si>
  <si>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</si>
  <si>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</si>
  <si>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</si>
  <si>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</si>
  <si>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</si>
  <si>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</si>
  <si>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</si>
  <si>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</si>
  <si>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</si>
  <si>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</si>
  <si>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</si>
  <si>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</si>
  <si>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</si>
  <si>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</si>
  <si>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</si>
  <si>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</si>
  <si>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</si>
  <si>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</si>
  <si>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</si>
  <si>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</si>
  <si>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</si>
  <si>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</si>
  <si>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</si>
  <si>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</si>
  <si>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</si>
  <si>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</si>
  <si>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</si>
  <si>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</si>
  <si>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</si>
  <si>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</si>
  <si>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</si>
  <si>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</si>
  <si>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</si>
  <si>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</si>
  <si>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</si>
  <si>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</si>
  <si>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</si>
  <si>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</si>
  <si>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</si>
  <si>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</si>
  <si>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</si>
  <si>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</si>
  <si>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</si>
  <si>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</si>
  <si>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</si>
  <si>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</si>
  <si>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</si>
  <si>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</si>
  <si>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</si>
  <si>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</si>
  <si>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</si>
  <si>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</si>
  <si>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</si>
  <si>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</si>
  <si>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</si>
  <si>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</si>
  <si>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</si>
  <si>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</si>
  <si>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</si>
  <si>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</si>
  <si>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</si>
  <si>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</si>
  <si>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</si>
  <si>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</si>
  <si>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</si>
  <si>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</si>
  <si>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</si>
  <si>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</si>
  <si>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</si>
  <si>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</si>
  <si>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</si>
  <si>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</si>
  <si>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</si>
  <si>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</si>
  <si>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</si>
  <si>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</si>
  <si>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</si>
  <si>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</si>
  <si>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</si>
  <si>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</si>
  <si>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</si>
  <si>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</si>
  <si>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</si>
  <si>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</si>
  <si>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</si>
  <si>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</si>
  <si>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</si>
  <si>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</si>
  <si>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</si>
  <si>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</si>
  <si>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</si>
  <si>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</si>
  <si>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</si>
  <si>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</si>
  <si>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</si>
  <si>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</si>
  <si>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</si>
  <si>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</si>
  <si>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</si>
  <si>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</si>
  <si>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</si>
  <si>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</si>
  <si>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</si>
  <si>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</si>
  <si>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</si>
  <si>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</si>
  <si>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</si>
  <si>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</si>
  <si>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</si>
  <si>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</si>
  <si>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</si>
  <si>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</si>
  <si>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</si>
  <si>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</si>
  <si>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</si>
  <si>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</si>
  <si>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</si>
  <si>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</si>
  <si>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</si>
  <si>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</si>
  <si>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</si>
  <si>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</si>
  <si>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</si>
  <si>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</si>
  <si>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</si>
  <si>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</si>
  <si>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</si>
  <si>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</si>
  <si>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</si>
  <si>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</si>
  <si>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</si>
  <si>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</si>
  <si>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</si>
  <si>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</si>
  <si>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</si>
  <si>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</si>
  <si>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</si>
  <si>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</si>
  <si>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</si>
  <si>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</si>
  <si>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</si>
  <si>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</si>
  <si>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</si>
  <si>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</si>
  <si>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</si>
  <si>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</si>
  <si>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</si>
  <si>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</si>
  <si>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</si>
  <si>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</si>
  <si>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</si>
  <si>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</si>
  <si>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</si>
  <si>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</si>
  <si>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</si>
  <si>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</si>
  <si>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</si>
  <si>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</si>
  <si>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</si>
  <si>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</si>
  <si>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</si>
  <si>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</si>
  <si>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</si>
  <si>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</si>
  <si>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</si>
  <si>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</si>
  <si>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</si>
  <si>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</si>
  <si>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</si>
  <si>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</si>
  <si>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</si>
  <si>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</si>
  <si>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</si>
  <si>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</si>
  <si>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</si>
  <si>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</si>
  <si>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</si>
  <si>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</si>
  <si>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</si>
  <si>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</si>
  <si>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</si>
  <si>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</si>
  <si>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</si>
  <si>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</si>
  <si>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</si>
  <si>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</si>
  <si>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</si>
  <si>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</si>
  <si>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</si>
  <si>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</si>
  <si>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</si>
  <si>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</si>
  <si>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</si>
  <si>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</si>
  <si>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</si>
  <si>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</si>
  <si>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</si>
  <si>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</si>
  <si>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</si>
  <si>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</si>
  <si>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</si>
  <si>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</si>
  <si>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</si>
  <si>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</si>
  <si>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</si>
  <si>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</si>
  <si>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</si>
  <si>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</si>
  <si>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</si>
  <si>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</si>
  <si>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</si>
  <si>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</si>
  <si>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</si>
  <si>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</si>
  <si>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</si>
  <si>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</si>
  <si>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</si>
  <si>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</si>
  <si>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</si>
  <si>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</si>
  <si>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</si>
  <si>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</si>
  <si>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</si>
  <si>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</si>
  <si>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</si>
  <si>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</si>
  <si>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</si>
  <si>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</si>
  <si>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</si>
  <si>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</si>
  <si>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</si>
  <si>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</si>
  <si>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</si>
  <si>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</si>
  <si>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</si>
  <si>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</si>
  <si>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</si>
  <si>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</si>
  <si>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</si>
  <si>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</si>
  <si>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</si>
  <si>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</si>
  <si>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</si>
  <si>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</si>
  <si>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</si>
  <si>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</si>
  <si>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</si>
  <si>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</si>
  <si>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</si>
  <si>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</si>
  <si>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</si>
  <si>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</si>
  <si>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</si>
  <si>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</si>
  <si>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</si>
  <si>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</si>
  <si>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</si>
  <si>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</si>
  <si>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</si>
  <si>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</si>
  <si>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</si>
  <si>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</si>
  <si>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</si>
  <si>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</si>
  <si>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</si>
  <si>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</si>
  <si>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</si>
  <si>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</si>
  <si>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</si>
  <si>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</si>
  <si>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</si>
  <si>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</si>
  <si>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</si>
  <si>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</si>
  <si>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</si>
  <si>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</si>
  <si>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</si>
  <si>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</si>
  <si>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</si>
  <si>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</si>
  <si>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</si>
  <si>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</si>
  <si>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</si>
  <si>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</si>
  <si>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</si>
  <si>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</si>
  <si>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</si>
  <si>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</si>
  <si>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</si>
  <si>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</si>
  <si>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</si>
  <si>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</si>
  <si>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</si>
  <si>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</si>
  <si>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</si>
  <si>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</si>
  <si>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</si>
  <si>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</si>
  <si>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</si>
  <si>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</si>
  <si>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</si>
  <si>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</si>
  <si>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</si>
  <si>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</si>
  <si>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</si>
  <si>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</si>
  <si>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</si>
  <si>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</si>
  <si>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</si>
  <si>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</si>
  <si>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</si>
  <si>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</si>
  <si>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</si>
  <si>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</si>
  <si>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</si>
  <si>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</si>
  <si>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</si>
  <si>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</si>
  <si>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</si>
  <si>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</si>
  <si>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</si>
  <si>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</si>
  <si>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</si>
  <si>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</si>
  <si>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</si>
  <si>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</si>
  <si>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</si>
  <si>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</si>
  <si>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</si>
  <si>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</si>
  <si>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</si>
  <si>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</si>
  <si>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</si>
  <si>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</si>
  <si>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</si>
  <si>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</si>
  <si>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</si>
  <si>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</si>
  <si>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</si>
  <si>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</si>
  <si>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</si>
  <si>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</si>
  <si>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</si>
  <si>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</si>
  <si>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</si>
  <si>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</si>
  <si>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</si>
  <si>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</si>
  <si>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</si>
  <si>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</si>
  <si>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</si>
  <si>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</si>
  <si>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</si>
  <si>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</si>
  <si>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</si>
  <si>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</si>
  <si>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</si>
  <si>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</si>
  <si>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</si>
  <si>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</si>
  <si>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</si>
  <si>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</si>
  <si>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</si>
  <si>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</si>
  <si>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</si>
  <si>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</si>
  <si>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</si>
  <si>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</si>
  <si>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</si>
  <si>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</si>
  <si>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</si>
  <si>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</si>
  <si>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</si>
  <si>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</si>
  <si>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</si>
  <si>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</si>
  <si>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</si>
  <si>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</si>
  <si>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</si>
  <si>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</si>
  <si>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</si>
  <si>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</si>
  <si>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</si>
  <si>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</si>
  <si>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</si>
  <si>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</si>
  <si>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</si>
  <si>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</si>
  <si>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</si>
  <si>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</si>
  <si>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</si>
  <si>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</si>
  <si>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</si>
  <si>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</si>
  <si>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</si>
  <si>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</si>
  <si>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</si>
  <si>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</si>
  <si>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</si>
  <si>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</si>
  <si>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</si>
  <si>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</si>
  <si>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</si>
  <si>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</si>
  <si>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</si>
  <si>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</si>
  <si>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</si>
  <si>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</si>
  <si>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</si>
  <si>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</si>
  <si>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</si>
  <si>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</si>
  <si>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</si>
  <si>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</si>
  <si>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</si>
  <si>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</si>
  <si>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</si>
  <si>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</si>
  <si>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</si>
  <si>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</si>
  <si>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</si>
  <si>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</si>
  <si>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</si>
  <si>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</si>
  <si>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</si>
  <si>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</si>
  <si>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</si>
  <si>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</si>
  <si>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</si>
  <si>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</si>
  <si>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</si>
  <si>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</si>
  <si>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</si>
  <si>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</si>
  <si>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</si>
  <si>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</si>
  <si>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</si>
  <si>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</si>
  <si>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</si>
  <si>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</si>
  <si>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</si>
  <si>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</si>
  <si>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</si>
  <si>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</si>
  <si>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</si>
  <si>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</si>
  <si>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</si>
  <si>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</si>
  <si>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</si>
  <si>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</si>
  <si>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</si>
  <si>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</si>
  <si>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</si>
  <si>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</si>
  <si>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</si>
  <si>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</si>
  <si>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</si>
  <si>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</si>
  <si>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</si>
  <si>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</si>
  <si>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</si>
  <si>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</si>
  <si>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</si>
  <si>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</si>
  <si>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</si>
  <si>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</si>
  <si>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</si>
  <si>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</si>
  <si>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</si>
  <si>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</si>
  <si>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</si>
  <si>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</si>
  <si>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</si>
  <si>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</si>
  <si>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</si>
  <si>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</si>
  <si>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</si>
  <si>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</si>
  <si>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</si>
  <si>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</si>
  <si>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</si>
  <si>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</si>
  <si>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</si>
  <si>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</si>
  <si>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</si>
  <si>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</si>
  <si>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</si>
  <si>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</si>
  <si>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</si>
  <si>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</si>
  <si>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</si>
  <si>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</si>
  <si>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</si>
  <si>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</si>
  <si>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</si>
  <si>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</si>
  <si>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</si>
  <si>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</si>
  <si>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</si>
  <si>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</si>
  <si>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</si>
  <si>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</si>
  <si>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</si>
  <si>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</si>
  <si>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</si>
  <si>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</si>
  <si>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</si>
  <si>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</si>
  <si>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</si>
  <si>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</si>
  <si>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</si>
  <si>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</si>
  <si>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</si>
  <si>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</si>
  <si>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</si>
  <si>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</si>
  <si>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</si>
  <si>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</si>
  <si>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</si>
  <si>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</si>
  <si>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</si>
  <si>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</si>
  <si>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</si>
  <si>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</si>
  <si>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</si>
  <si>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</si>
  <si>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</si>
  <si>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</si>
  <si>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</si>
  <si>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</si>
  <si>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</si>
  <si>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</si>
  <si>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</si>
  <si>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</si>
  <si>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</si>
  <si>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</si>
  <si>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</si>
  <si>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</si>
  <si>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</si>
  <si>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</si>
  <si>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</si>
  <si>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</si>
  <si>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</si>
  <si>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</si>
  <si>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</si>
  <si>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</si>
  <si>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</si>
  <si>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</si>
  <si>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</si>
  <si>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</si>
  <si>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</si>
  <si>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</si>
  <si>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</si>
  <si>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</si>
  <si>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</si>
  <si>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</si>
  <si>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</si>
  <si>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</si>
  <si>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</si>
  <si>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</si>
  <si>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</si>
  <si>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</si>
  <si>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</si>
  <si>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</si>
  <si>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</si>
  <si>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</si>
  <si>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</si>
  <si>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</si>
  <si>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</si>
  <si>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</si>
  <si>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</si>
  <si>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</si>
  <si>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</si>
  <si>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</si>
  <si>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</si>
  <si>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</si>
  <si>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</si>
  <si>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</si>
  <si>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</si>
  <si>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</si>
  <si>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</si>
  <si>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</si>
  <si>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</si>
  <si>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</si>
  <si>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</si>
  <si>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</si>
  <si>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</si>
  <si>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</si>
  <si>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</si>
  <si>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</si>
  <si>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</si>
  <si>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</si>
  <si>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</si>
  <si>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</si>
  <si>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</si>
  <si>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</si>
  <si>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</si>
  <si>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</si>
  <si>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</si>
  <si>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</si>
  <si>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</si>
  <si>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</si>
  <si>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</si>
  <si>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</si>
  <si>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</si>
  <si>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</si>
  <si>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</si>
  <si>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</si>
  <si>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</si>
  <si>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</si>
  <si>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</si>
  <si>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</si>
  <si>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</si>
  <si>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</si>
  <si>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</si>
  <si>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</si>
  <si>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</si>
  <si>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</si>
  <si>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</si>
  <si>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</si>
  <si>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</si>
  <si>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</si>
  <si>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</si>
  <si>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</si>
  <si>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</si>
  <si>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</si>
  <si>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</si>
  <si>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</si>
  <si>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</si>
  <si>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</si>
  <si>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</si>
  <si>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</si>
  <si>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</si>
  <si>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</si>
  <si>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</si>
  <si>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</si>
  <si>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</si>
  <si>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</si>
  <si>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</si>
  <si>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</si>
  <si>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</si>
  <si>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</si>
  <si>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</si>
  <si>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</si>
  <si>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</si>
  <si>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</si>
  <si>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</si>
  <si>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</si>
  <si>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</si>
  <si>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</si>
  <si>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</si>
  <si>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</si>
  <si>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</si>
  <si>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</si>
  <si>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</si>
  <si>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</si>
  <si>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</si>
  <si>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</si>
  <si>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</si>
  <si>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</si>
  <si>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</si>
  <si>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</si>
  <si>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</si>
  <si>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</si>
  <si>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</si>
  <si>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</si>
  <si>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</si>
  <si>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</si>
  <si>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</si>
  <si>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</si>
  <si>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</si>
  <si>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</si>
  <si>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</si>
  <si>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</si>
  <si>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</si>
  <si>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</si>
  <si>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</si>
  <si>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</si>
  <si>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</si>
  <si>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</si>
  <si>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</si>
  <si>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</si>
  <si>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</si>
  <si>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</si>
  <si>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</si>
  <si>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</si>
  <si>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</si>
  <si>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</si>
  <si>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</si>
  <si>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</si>
  <si>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</si>
  <si>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</si>
  <si>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</si>
  <si>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</si>
  <si>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</si>
  <si>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</si>
  <si>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</si>
  <si>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</si>
  <si>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</si>
  <si>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</si>
  <si>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</si>
  <si>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</si>
  <si>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</si>
  <si>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</si>
  <si>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</si>
  <si>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</si>
  <si>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</si>
  <si>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</si>
  <si>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</si>
  <si>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</si>
  <si>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</si>
  <si>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</si>
  <si>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</si>
  <si>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</si>
  <si>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</si>
  <si>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</si>
  <si>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</si>
  <si>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</si>
  <si>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</si>
  <si>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</si>
  <si>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</si>
  <si>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</si>
  <si>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</si>
  <si>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</si>
  <si>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</si>
  <si>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</si>
  <si>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</si>
  <si>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</si>
  <si>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</si>
  <si>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</si>
  <si>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</si>
  <si>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</si>
  <si>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</si>
  <si>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</si>
  <si>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</si>
  <si>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</si>
  <si>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</si>
  <si>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</si>
  <si>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</si>
  <si>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</si>
  <si>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</si>
  <si>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</si>
  <si>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</si>
  <si>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</si>
  <si>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</si>
  <si>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</si>
  <si>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</si>
  <si>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</si>
  <si>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</si>
  <si>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</si>
  <si>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</si>
  <si>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</si>
  <si>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</si>
  <si>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</si>
  <si>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</si>
  <si>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</si>
  <si>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</si>
  <si>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</si>
  <si>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</si>
  <si>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</si>
  <si>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</si>
  <si>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</si>
  <si>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</si>
  <si>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</si>
  <si>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</si>
  <si>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</si>
  <si>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</si>
  <si>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</si>
  <si>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</si>
  <si>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</si>
  <si>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</si>
  <si>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</si>
  <si>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</si>
  <si>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</si>
  <si>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</si>
  <si>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</si>
  <si>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</si>
  <si>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</si>
  <si>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</si>
  <si>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</si>
  <si>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</si>
  <si>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</si>
  <si>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</si>
  <si>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</si>
  <si>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</si>
  <si>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</si>
  <si>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</si>
  <si>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</si>
  <si>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</si>
  <si>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</si>
  <si>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</si>
  <si>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</si>
  <si>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</si>
  <si>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</si>
  <si>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</si>
  <si>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</si>
  <si>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</si>
  <si>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</si>
  <si>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</si>
  <si>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</si>
  <si>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</si>
  <si>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</si>
  <si>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</si>
  <si>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</si>
  <si>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</si>
  <si>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</si>
  <si>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</si>
  <si>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</si>
  <si>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</si>
  <si>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</si>
  <si>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</si>
  <si>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</si>
  <si>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</si>
  <si>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</si>
  <si>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</si>
  <si>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</si>
  <si>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</si>
  <si>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</si>
  <si>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</si>
  <si>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</si>
  <si>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</si>
  <si>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</si>
  <si>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</si>
  <si>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</si>
  <si>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</si>
  <si>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</si>
  <si>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</si>
  <si>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</si>
  <si>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</si>
  <si>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</si>
  <si>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</si>
  <si>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</si>
  <si>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</si>
  <si>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</si>
  <si>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</si>
  <si>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</si>
  <si>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</si>
  <si>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</si>
  <si>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</si>
  <si>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</si>
  <si>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</si>
  <si>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</si>
  <si>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</si>
  <si>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</si>
  <si>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</si>
  <si>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</si>
  <si>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</si>
  <si>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</si>
  <si>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</si>
  <si>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</si>
  <si>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</si>
  <si>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</si>
  <si>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</si>
  <si>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</si>
  <si>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</si>
  <si>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</si>
  <si>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</si>
  <si>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</si>
  <si>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</si>
  <si>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</si>
  <si>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</si>
  <si>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</si>
  <si>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</si>
  <si>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</si>
  <si>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</si>
  <si>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</si>
  <si>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</si>
  <si>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</si>
  <si>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</si>
  <si>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</si>
  <si>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</si>
  <si>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</si>
  <si>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</si>
  <si>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</si>
  <si>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</si>
  <si>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</si>
  <si>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</si>
  <si>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</si>
  <si>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</si>
  <si>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</si>
  <si>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</si>
  <si>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</si>
  <si>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</si>
  <si>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</si>
  <si>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</si>
  <si>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</si>
  <si>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</si>
  <si>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</si>
  <si>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</si>
  <si>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</si>
  <si>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</si>
  <si>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</si>
  <si>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</si>
  <si>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</si>
  <si>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</si>
  <si>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</si>
  <si>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</si>
  <si>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</si>
  <si>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</si>
  <si>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</si>
  <si>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</si>
  <si>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</si>
  <si>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</si>
  <si>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</si>
  <si>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</si>
  <si>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</si>
  <si>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</si>
  <si>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</si>
  <si>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</si>
  <si>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</si>
  <si>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</si>
  <si>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</si>
  <si>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</si>
  <si>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</si>
  <si>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</si>
  <si>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</si>
  <si>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</si>
  <si>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</si>
  <si>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</si>
  <si>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</si>
  <si>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</si>
  <si>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</si>
  <si>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</si>
  <si>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</si>
  <si>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</si>
  <si>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</si>
  <si>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</si>
  <si>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</si>
  <si>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</si>
  <si>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</si>
  <si>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</si>
  <si>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</si>
  <si>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</si>
  <si>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</si>
  <si>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</si>
  <si>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</si>
  <si>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</si>
  <si>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</si>
  <si>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</si>
  <si>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</si>
  <si>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</si>
  <si>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</si>
  <si>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</si>
  <si>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</si>
  <si>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</si>
  <si>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</si>
  <si>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</si>
  <si>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</si>
  <si>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</si>
  <si>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</si>
  <si>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</si>
  <si>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</si>
  <si>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</si>
  <si>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</si>
  <si>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</si>
  <si>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</si>
  <si>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</si>
  <si>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</si>
  <si>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</si>
  <si>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</si>
  <si>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</si>
  <si>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</si>
  <si>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</si>
  <si>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</si>
  <si>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</si>
  <si>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</si>
  <si>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</si>
  <si>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</si>
  <si>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</si>
  <si>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</si>
  <si>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</si>
  <si>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</si>
  <si>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</si>
  <si>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</si>
  <si>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</si>
  <si>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</si>
  <si>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</si>
  <si>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</si>
  <si>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</si>
  <si>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</si>
  <si>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</si>
  <si>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</si>
  <si>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</si>
  <si>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</si>
  <si>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</si>
  <si>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</si>
  <si>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</si>
  <si>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</si>
  <si>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</si>
  <si>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</si>
  <si>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</si>
  <si>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</si>
  <si>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</si>
  <si>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</si>
  <si>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</si>
  <si>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</si>
  <si>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</si>
  <si>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</si>
  <si>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</si>
  <si>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</si>
  <si>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</si>
  <si>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</si>
  <si>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</si>
  <si>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</si>
  <si>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</si>
  <si>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</si>
  <si>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</si>
  <si>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</si>
  <si>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</si>
  <si>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</si>
  <si>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</si>
  <si>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</si>
  <si>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</si>
  <si>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</si>
  <si>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</si>
  <si>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</si>
  <si>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</si>
  <si>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</si>
  <si>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</si>
  <si>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</si>
  <si>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</si>
  <si>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</si>
  <si>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</si>
  <si>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</si>
  <si>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</si>
  <si>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</si>
  <si>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</si>
  <si>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</si>
  <si>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</si>
  <si>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</si>
  <si>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</si>
  <si>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</si>
  <si>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</si>
  <si>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</si>
  <si>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</si>
  <si>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</si>
  <si>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</si>
  <si>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</si>
  <si>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</si>
  <si>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</si>
  <si>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</si>
  <si>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</si>
  <si>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</si>
  <si>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</si>
  <si>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</si>
  <si>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</si>
  <si>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</si>
  <si>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</si>
  <si>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</si>
  <si>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</si>
  <si>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</si>
  <si>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</si>
  <si>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</si>
  <si>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</si>
  <si>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</si>
  <si>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</si>
  <si>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</si>
  <si>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</si>
  <si>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</si>
  <si>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</si>
  <si>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</si>
  <si>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</si>
  <si>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</si>
  <si>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</si>
  <si>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</si>
  <si>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</si>
  <si>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</si>
  <si>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</si>
  <si>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</si>
  <si>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</si>
  <si>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</si>
  <si>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</si>
  <si>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</si>
  <si>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</si>
  <si>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</si>
  <si>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</si>
  <si>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</si>
  <si>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</si>
  <si>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</si>
  <si>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</si>
  <si>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</si>
  <si>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</si>
  <si>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</si>
  <si>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</si>
  <si>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</si>
  <si>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</si>
  <si>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</si>
  <si>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</si>
  <si>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</si>
  <si>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</si>
  <si>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</si>
  <si>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</si>
  <si>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</si>
  <si>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</si>
  <si>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</si>
  <si>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</si>
  <si>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</si>
  <si>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</si>
  <si>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</si>
  <si>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</si>
  <si>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</si>
  <si>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</si>
  <si>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</si>
  <si>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</si>
  <si>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</si>
  <si>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</si>
  <si>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</si>
  <si>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</si>
  <si>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</si>
  <si>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</si>
  <si>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</si>
  <si>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</si>
  <si>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</si>
  <si>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</si>
  <si>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</si>
  <si>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</si>
  <si>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</si>
  <si>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</si>
  <si>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</si>
  <si>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</si>
  <si>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</si>
  <si>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</si>
  <si>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</si>
  <si>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</si>
  <si>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</si>
  <si>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</si>
  <si>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</si>
  <si>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</si>
  <si>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</si>
  <si>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</si>
  <si>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</si>
  <si>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</si>
  <si>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</si>
  <si>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</si>
  <si>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</si>
  <si>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</si>
  <si>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</si>
  <si>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</si>
  <si>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</si>
  <si>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</si>
  <si>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</si>
  <si>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</si>
  <si>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</si>
  <si>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</si>
  <si>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</si>
  <si>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</si>
  <si>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</si>
  <si>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</si>
  <si>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</si>
  <si>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</si>
  <si>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</si>
  <si>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</si>
  <si>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</si>
  <si>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</si>
  <si>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</si>
  <si>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</si>
  <si>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</si>
  <si>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</si>
  <si>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</si>
  <si>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</si>
  <si>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</si>
  <si>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</si>
  <si>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</si>
  <si>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</si>
  <si>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</si>
  <si>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</si>
  <si>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</si>
  <si>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</si>
  <si>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</si>
  <si>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</si>
  <si>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</si>
  <si>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</si>
  <si>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</si>
  <si>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</si>
  <si>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</si>
  <si>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</si>
  <si>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</si>
  <si>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</si>
  <si>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</si>
  <si>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</si>
  <si>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</si>
  <si>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</si>
  <si>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</si>
  <si>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</si>
  <si>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</si>
  <si>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</si>
  <si>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</si>
  <si>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</si>
  <si>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</si>
  <si>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</si>
  <si>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</si>
  <si>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</si>
  <si>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</si>
  <si>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</si>
  <si>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</si>
  <si>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</si>
  <si>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</si>
  <si>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</si>
  <si>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</si>
  <si>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</si>
  <si>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</si>
  <si>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</si>
  <si>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</si>
  <si>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</si>
  <si>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</si>
  <si>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</si>
  <si>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</si>
  <si>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</si>
  <si>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</si>
  <si>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</si>
  <si>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</si>
  <si>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</si>
  <si>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</si>
  <si>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</si>
  <si>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</si>
  <si>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</si>
  <si>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</si>
  <si>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</si>
  <si>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</si>
  <si>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</si>
  <si>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</si>
  <si>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</si>
  <si>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</si>
  <si>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</si>
  <si>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</si>
  <si>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</si>
  <si>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</si>
  <si>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</si>
  <si>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</si>
  <si>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</si>
  <si>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</si>
  <si>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</si>
  <si>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</si>
  <si>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</si>
  <si>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</si>
  <si>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</si>
  <si>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</si>
  <si>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</si>
  <si>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</si>
  <si>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</si>
  <si>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</si>
  <si>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</si>
  <si>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</si>
  <si>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</si>
  <si>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</si>
  <si>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</si>
  <si>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</si>
  <si>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</si>
  <si>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</si>
  <si>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</si>
  <si>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</si>
  <si>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</si>
  <si>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</si>
  <si>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</si>
  <si>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</si>
  <si>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</si>
  <si>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</si>
  <si>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</si>
  <si>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</si>
  <si>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</si>
  <si>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</si>
  <si>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</si>
  <si>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</si>
  <si>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</si>
  <si>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</si>
  <si>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</si>
  <si>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</si>
  <si>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</si>
  <si>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</si>
  <si>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</si>
  <si>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</si>
  <si>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</si>
  <si>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</si>
  <si>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</si>
  <si>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</si>
  <si>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</si>
  <si>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</si>
  <si>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</si>
  <si>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</si>
  <si>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</si>
  <si>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</si>
  <si>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</si>
  <si>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</si>
  <si>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</si>
  <si>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</si>
  <si>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</si>
  <si>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</si>
  <si>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</si>
  <si>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</si>
  <si>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</si>
  <si>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</si>
  <si>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</si>
  <si>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</si>
  <si>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</si>
  <si>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</si>
  <si>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</si>
  <si>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</si>
  <si>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</si>
  <si>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</si>
  <si>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</si>
  <si>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</si>
  <si>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</si>
  <si>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</si>
  <si>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</si>
  <si>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</si>
  <si>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</si>
  <si>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</si>
  <si>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</si>
  <si>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</si>
  <si>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</si>
  <si>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</si>
  <si>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</si>
  <si>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</si>
  <si>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</si>
  <si>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</si>
  <si>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</si>
  <si>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</si>
  <si>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</si>
  <si>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</si>
  <si>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</si>
  <si>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</si>
  <si>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</si>
  <si>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</si>
  <si>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</si>
  <si>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</si>
  <si>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</si>
  <si>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</si>
  <si>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</si>
  <si>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</si>
  <si>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</si>
  <si>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</si>
  <si>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</si>
  <si>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</si>
  <si>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</si>
  <si>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</si>
  <si>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</si>
  <si>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</si>
  <si>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</si>
  <si>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</si>
  <si>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</si>
  <si>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</si>
  <si>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</si>
  <si>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</si>
  <si>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</si>
  <si>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</si>
  <si>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</si>
  <si>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</si>
  <si>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</si>
  <si>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</si>
  <si>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</si>
  <si>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</si>
  <si>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</si>
  <si>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</si>
  <si>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</si>
  <si>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</si>
  <si>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</si>
  <si>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</si>
  <si>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</si>
  <si>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</si>
  <si>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</si>
  <si>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</si>
  <si>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</si>
  <si>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</si>
  <si>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</si>
  <si>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</si>
  <si>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</si>
  <si>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</si>
  <si>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</si>
  <si>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</si>
  <si>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</si>
  <si>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</si>
  <si>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</si>
  <si>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</si>
  <si>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</si>
  <si>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</si>
  <si>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</si>
  <si>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</si>
  <si>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</si>
  <si>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</si>
  <si>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</si>
  <si>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</si>
  <si>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</si>
  <si>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</si>
  <si>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</si>
  <si>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</si>
  <si>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</si>
  <si>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</si>
  <si>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</si>
  <si>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</si>
  <si>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</si>
  <si>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</si>
  <si>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</si>
  <si>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</si>
  <si>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</si>
  <si>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</si>
  <si>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</si>
  <si>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</si>
  <si>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</si>
  <si>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</si>
  <si>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</si>
  <si>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</si>
  <si>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</si>
  <si>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</si>
  <si>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</si>
  <si>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</si>
  <si>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</si>
  <si>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</si>
  <si>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</si>
  <si>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</si>
  <si>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</si>
  <si>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</si>
  <si>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</si>
  <si>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</si>
  <si>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</si>
  <si>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</si>
  <si>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</si>
  <si>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</si>
  <si>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</si>
  <si>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</si>
  <si>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</si>
  <si>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</si>
  <si>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</si>
  <si>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</si>
  <si>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</si>
  <si>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</si>
  <si>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</si>
  <si>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</si>
  <si>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</si>
  <si>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</si>
  <si>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</si>
  <si>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</si>
  <si>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</si>
  <si>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</si>
  <si>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</si>
  <si>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</si>
  <si>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</si>
  <si>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</si>
  <si>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</si>
  <si>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</si>
  <si>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</si>
  <si>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</si>
  <si>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</si>
  <si>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</si>
  <si>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</si>
  <si>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</si>
  <si>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</si>
  <si>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</si>
  <si>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</si>
  <si>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</si>
  <si>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</si>
  <si>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</si>
  <si>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</si>
  <si>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</si>
  <si>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</si>
  <si>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</si>
  <si>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</si>
  <si>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</si>
  <si>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</si>
  <si>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</si>
  <si>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</si>
  <si>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</si>
  <si>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</si>
  <si>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</si>
  <si>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</si>
  <si>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</si>
  <si>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</si>
  <si>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</si>
  <si>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</si>
  <si>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</si>
  <si>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</si>
  <si>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</si>
  <si>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</si>
  <si>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</si>
  <si>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</si>
  <si>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</si>
  <si>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</si>
  <si>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</si>
  <si>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</si>
  <si>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</si>
  <si>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</si>
  <si>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</si>
  <si>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</si>
  <si>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</si>
  <si>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</si>
  <si>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</si>
  <si>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</si>
  <si>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</si>
  <si>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</si>
  <si>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</si>
  <si>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</si>
  <si>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</si>
  <si>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</si>
  <si>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</si>
  <si>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</si>
  <si>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</si>
  <si>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</si>
  <si>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</si>
  <si>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</si>
  <si>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</si>
  <si>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</si>
  <si>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</si>
  <si>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</si>
  <si>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</si>
  <si>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</si>
  <si>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</si>
  <si>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</si>
  <si>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</si>
  <si>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</si>
  <si>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</si>
  <si>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</si>
  <si>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</si>
  <si>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</si>
  <si>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</si>
  <si>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</si>
  <si>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</si>
  <si>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</si>
  <si>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</si>
  <si>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</si>
  <si>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</si>
  <si>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</si>
  <si>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</si>
  <si>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</si>
  <si>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</si>
  <si>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</si>
  <si>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</si>
  <si>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</si>
  <si>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</si>
  <si>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</si>
  <si>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</si>
  <si>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</si>
  <si>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</si>
  <si>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</si>
  <si>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</si>
  <si>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</si>
  <si>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</si>
  <si>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</si>
  <si>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</si>
  <si>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</si>
  <si>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</si>
  <si>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</si>
  <si>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</si>
  <si>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</si>
  <si>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</si>
  <si>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</si>
  <si>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</si>
  <si>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</si>
  <si>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</si>
  <si>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</si>
  <si>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</si>
  <si>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</si>
  <si>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</si>
  <si>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</si>
  <si>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</si>
  <si>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</si>
  <si>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</si>
  <si>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</si>
  <si>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</si>
  <si>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</si>
  <si>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</si>
  <si>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</si>
  <si>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</si>
  <si>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</si>
  <si>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</si>
  <si>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</si>
  <si>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</si>
  <si>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</si>
  <si>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</si>
  <si>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</si>
  <si>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</si>
  <si>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</si>
  <si>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</si>
  <si>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</si>
  <si>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</si>
  <si>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</si>
  <si>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</si>
  <si>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</si>
  <si>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</si>
  <si>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</si>
  <si>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</si>
  <si>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</si>
  <si>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</si>
  <si>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</si>
  <si>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</si>
  <si>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</si>
  <si>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</si>
  <si>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</si>
  <si>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</si>
  <si>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</si>
  <si>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</si>
  <si>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</si>
  <si>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</si>
  <si>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</si>
  <si>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</si>
  <si>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</si>
  <si>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</si>
  <si>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</si>
  <si>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</si>
  <si>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</si>
  <si>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</si>
  <si>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</si>
  <si>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</si>
  <si>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</si>
  <si>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</si>
  <si>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</si>
  <si>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</si>
  <si>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</si>
  <si>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</si>
  <si>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</si>
  <si>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</si>
  <si>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</si>
  <si>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</si>
  <si>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</si>
  <si>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</si>
  <si>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</si>
  <si>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</si>
  <si>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</si>
  <si>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</si>
  <si>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</si>
  <si>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</si>
  <si>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</si>
  <si>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</si>
  <si>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</si>
  <si>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</si>
  <si>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</si>
  <si>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</si>
  <si>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</si>
  <si>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</si>
  <si>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</si>
  <si>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</si>
  <si>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</si>
  <si>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</si>
  <si>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</si>
  <si>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</si>
  <si>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</si>
  <si>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</si>
  <si>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</si>
  <si>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</si>
  <si>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</si>
  <si>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</si>
  <si>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</si>
  <si>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</si>
  <si>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</si>
  <si>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</si>
  <si>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</si>
  <si>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</si>
  <si>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</si>
  <si>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</si>
  <si>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</si>
  <si>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</si>
  <si>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</si>
  <si>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</si>
  <si>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</si>
  <si>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</si>
  <si>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</si>
  <si>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</si>
  <si>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</si>
  <si>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</si>
  <si>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</si>
  <si>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</si>
  <si>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</si>
  <si>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</si>
  <si>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</si>
  <si>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</si>
  <si>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</si>
  <si>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</si>
  <si>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</si>
  <si>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</si>
  <si>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</si>
  <si>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</si>
  <si>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</si>
  <si>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</si>
  <si>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</si>
  <si>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</si>
  <si>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</si>
  <si>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</si>
  <si>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</si>
  <si>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</si>
  <si>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</si>
  <si>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</si>
  <si>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</si>
  <si>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</si>
  <si>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</si>
  <si>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</si>
  <si>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</si>
  <si>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</si>
  <si>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</si>
  <si>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</si>
  <si>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</si>
  <si>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</si>
  <si>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</si>
  <si>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</si>
  <si>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</si>
  <si>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</si>
  <si>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</si>
  <si>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</si>
  <si>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</si>
  <si>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</si>
  <si>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</si>
  <si>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</si>
  <si>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</si>
  <si>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</si>
  <si>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</si>
  <si>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</si>
  <si>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</si>
  <si>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</si>
  <si>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</si>
  <si>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</si>
  <si>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</si>
  <si>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</si>
  <si>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</si>
  <si>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</si>
  <si>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</si>
  <si>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</si>
  <si>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</si>
  <si>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</si>
  <si>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</si>
  <si>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</si>
  <si>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</si>
  <si>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</si>
  <si>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</si>
  <si>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</si>
  <si>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</si>
  <si>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</si>
  <si>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</si>
  <si>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</si>
  <si>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</si>
  <si>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</si>
  <si>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</si>
  <si>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</si>
  <si>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</si>
  <si>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</si>
  <si>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</si>
  <si>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</si>
  <si>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</si>
  <si>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</si>
  <si>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</si>
  <si>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</si>
  <si>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</si>
  <si>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</si>
  <si>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</si>
  <si>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</si>
  <si>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</si>
  <si>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</si>
  <si>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</si>
  <si>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</si>
  <si>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</si>
  <si>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</si>
  <si>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</si>
  <si>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</si>
  <si>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</si>
  <si>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</si>
  <si>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</si>
  <si>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</si>
  <si>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</si>
  <si>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</si>
  <si>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</si>
  <si>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</si>
  <si>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</si>
  <si>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</si>
  <si>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</si>
  <si>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</si>
  <si>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</si>
  <si>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</si>
  <si>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</si>
  <si>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</si>
  <si>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</si>
  <si>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</si>
  <si>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</si>
  <si>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</si>
  <si>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</si>
  <si>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</si>
  <si>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</si>
  <si>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</si>
  <si>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</si>
  <si>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</si>
  <si>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</si>
  <si>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</si>
  <si>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</si>
  <si>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</si>
  <si>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</si>
  <si>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</si>
  <si>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</si>
  <si>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</si>
  <si>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</si>
  <si>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</si>
  <si>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</si>
  <si>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</si>
  <si>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</si>
  <si>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</si>
  <si>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</si>
  <si>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</si>
  <si>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</si>
  <si>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</si>
  <si>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</si>
  <si>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</si>
  <si>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</si>
  <si>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</si>
  <si>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</si>
  <si>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</si>
  <si>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</si>
  <si>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</si>
  <si>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</si>
  <si>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</si>
  <si>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</si>
  <si>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</si>
  <si>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</si>
  <si>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</si>
  <si>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</si>
  <si>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</si>
  <si>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</si>
  <si>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</si>
  <si>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</si>
  <si>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</si>
  <si>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</si>
  <si>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</si>
  <si>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</si>
  <si>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</si>
  <si>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</si>
  <si>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</si>
  <si>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</si>
  <si>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</si>
  <si>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</si>
  <si>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</si>
  <si>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</si>
  <si>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</si>
  <si>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</si>
  <si>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</si>
  <si>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</si>
  <si>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</si>
  <si>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</si>
  <si>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</si>
  <si>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</si>
  <si>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</si>
  <si>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</si>
  <si>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</si>
  <si>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</si>
  <si>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</si>
  <si>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</si>
  <si>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</si>
  <si>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</si>
  <si>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</si>
  <si>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</si>
  <si>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</si>
  <si>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</si>
  <si>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</si>
  <si>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</si>
  <si>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</si>
  <si>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</si>
  <si>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</si>
  <si>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</si>
  <si>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</si>
  <si>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</si>
  <si>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</si>
  <si>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</si>
  <si>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</si>
  <si>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</si>
  <si>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</si>
  <si>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</si>
  <si>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</si>
  <si>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</si>
  <si>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</si>
  <si>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</si>
  <si>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</si>
  <si>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</si>
  <si>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</si>
  <si>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</si>
  <si>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</si>
  <si>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</si>
  <si>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</si>
  <si>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</si>
  <si>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</si>
  <si>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</si>
  <si>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</si>
  <si>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</si>
  <si>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</si>
  <si>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</si>
  <si>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</si>
  <si>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</si>
  <si>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</si>
  <si>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</si>
  <si>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</si>
  <si>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</si>
  <si>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</si>
  <si>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</si>
  <si>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</si>
  <si>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</si>
  <si>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</si>
  <si>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</si>
  <si>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</si>
  <si>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</si>
  <si>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</si>
  <si>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</si>
  <si>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</si>
  <si>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</si>
  <si>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</si>
  <si>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</si>
  <si>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</si>
  <si>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</si>
  <si>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</si>
  <si>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</si>
  <si>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</si>
  <si>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</si>
  <si>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</si>
  <si>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</si>
  <si>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</si>
  <si>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</si>
  <si>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</si>
  <si>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</si>
  <si>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</si>
  <si>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</si>
  <si>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</si>
  <si>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</si>
  <si>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</si>
  <si>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</si>
  <si>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</si>
  <si>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</si>
  <si>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</si>
  <si>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</si>
  <si>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</si>
  <si>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</si>
  <si>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</si>
  <si>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</si>
  <si>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</si>
  <si>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</si>
  <si>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</si>
  <si>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</si>
  <si>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</si>
  <si>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</si>
  <si>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</si>
  <si>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</si>
  <si>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</si>
  <si>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</si>
  <si>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</si>
  <si>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</si>
  <si>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</si>
  <si>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</si>
  <si>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</si>
  <si>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</si>
  <si>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</si>
  <si>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</si>
  <si>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</si>
  <si>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</si>
  <si>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</si>
  <si>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</si>
  <si>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</si>
  <si>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</si>
  <si>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</si>
  <si>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</si>
  <si>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</si>
  <si>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</si>
  <si>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</si>
  <si>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</si>
  <si>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</si>
  <si>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</si>
  <si>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</si>
  <si>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</si>
  <si>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</si>
  <si>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</si>
  <si>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</si>
  <si>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</si>
  <si>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</si>
  <si>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</si>
  <si>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</si>
  <si>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</si>
  <si>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</si>
  <si>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</si>
  <si>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</si>
  <si>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</si>
  <si>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</si>
  <si>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</si>
  <si>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</si>
  <si>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</si>
  <si>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</si>
  <si>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</si>
  <si>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</si>
  <si>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</si>
  <si>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</si>
  <si>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</si>
  <si>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</si>
  <si>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</si>
  <si>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</si>
  <si>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</si>
  <si>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</si>
  <si>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</si>
  <si>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</si>
  <si>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</si>
  <si>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</si>
  <si>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</si>
  <si>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</si>
  <si>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</si>
  <si>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</si>
  <si>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</si>
  <si>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</si>
  <si>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</si>
  <si>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</si>
  <si>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</si>
  <si>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</si>
  <si>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</si>
  <si>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</si>
  <si>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</si>
  <si>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</si>
  <si>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</si>
  <si>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</si>
  <si>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</si>
  <si>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</si>
  <si>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</si>
  <si>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</si>
  <si>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</si>
  <si>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</si>
  <si>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</si>
  <si>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</si>
  <si>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</si>
  <si>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</si>
  <si>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</si>
  <si>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</si>
  <si>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</si>
  <si>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</si>
  <si>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</si>
  <si>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</si>
  <si>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</si>
  <si>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</si>
  <si>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</si>
  <si>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</si>
  <si>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</si>
  <si>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</si>
  <si>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</si>
  <si>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</si>
  <si>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</si>
  <si>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</si>
  <si>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</si>
  <si>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</si>
  <si>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</si>
  <si>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</si>
  <si>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</si>
  <si>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</si>
  <si>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</si>
  <si>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</si>
  <si>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</si>
  <si>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</si>
  <si>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</si>
  <si>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</si>
  <si>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</si>
  <si>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</si>
  <si>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</si>
  <si>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</si>
  <si>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</si>
  <si>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</si>
  <si>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</si>
  <si>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</si>
  <si>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</si>
  <si>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</si>
  <si>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</si>
  <si>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</si>
  <si>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</si>
  <si>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</si>
  <si>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</si>
  <si>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</si>
  <si>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</si>
  <si>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</si>
  <si>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</si>
  <si>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</si>
  <si>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</si>
  <si>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</si>
  <si>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</si>
  <si>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</si>
  <si>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</si>
  <si>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</si>
  <si>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</si>
  <si>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</si>
  <si>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</si>
  <si>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</si>
  <si>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</si>
  <si>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</si>
  <si>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</si>
  <si>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</si>
  <si>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</si>
  <si>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</si>
  <si>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</si>
  <si>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</si>
  <si>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</si>
  <si>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</si>
  <si>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</si>
  <si>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</si>
  <si>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</si>
  <si>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</si>
  <si>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</si>
  <si>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</si>
  <si>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</si>
  <si>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</si>
  <si>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</si>
  <si>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</si>
  <si>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</si>
  <si>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</si>
  <si>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</si>
  <si>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</si>
  <si>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</si>
  <si>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</si>
  <si>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</si>
  <si>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</si>
  <si>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</si>
  <si>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</si>
  <si>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</si>
  <si>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</si>
  <si>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</si>
  <si>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</si>
  <si>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</si>
  <si>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</si>
  <si>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</si>
  <si>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</si>
  <si>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</si>
  <si>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</si>
  <si>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</si>
  <si>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</si>
  <si>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</si>
  <si>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</si>
  <si>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</si>
  <si>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</si>
  <si>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</si>
  <si>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</si>
  <si>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</si>
  <si>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</si>
  <si>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</si>
  <si>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</si>
  <si>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</si>
  <si>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</si>
  <si>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</si>
  <si>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</si>
  <si>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</si>
  <si>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</si>
  <si>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</si>
  <si>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</si>
  <si>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</si>
  <si>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</si>
  <si>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</si>
  <si>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</si>
  <si>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</si>
  <si>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</si>
  <si>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</si>
  <si>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</si>
  <si>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</si>
  <si>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</si>
  <si>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</si>
  <si>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</si>
  <si>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</si>
  <si>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</si>
  <si>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</si>
  <si>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</si>
  <si>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</si>
  <si>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</si>
  <si>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</si>
  <si>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</si>
  <si>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</si>
  <si>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</si>
  <si>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</si>
  <si>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</si>
  <si>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</si>
  <si>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</si>
  <si>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</si>
  <si>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</si>
  <si>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</si>
  <si>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</si>
  <si>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</si>
  <si>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</si>
  <si>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</si>
  <si>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</si>
  <si>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</si>
  <si>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</si>
  <si>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</si>
  <si>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</si>
  <si>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</si>
  <si>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</si>
  <si>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</si>
  <si>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</si>
  <si>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</si>
  <si>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</si>
  <si>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</si>
  <si>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</si>
  <si>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</si>
  <si>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</si>
  <si>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</si>
  <si>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</si>
  <si>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</si>
  <si>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</si>
  <si>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</si>
  <si>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</si>
  <si>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</si>
  <si>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</si>
  <si>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</si>
  <si>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</si>
  <si>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</si>
  <si>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</si>
  <si>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</si>
  <si>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</si>
  <si>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</si>
  <si>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</si>
  <si>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</si>
  <si>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</si>
  <si>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</si>
  <si>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</si>
  <si>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</si>
  <si>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</si>
  <si>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</si>
  <si>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</si>
  <si>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</si>
  <si>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</si>
  <si>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</si>
  <si>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</si>
  <si>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</si>
  <si>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</si>
  <si>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</si>
  <si>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</si>
  <si>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</si>
  <si>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</si>
  <si>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</si>
  <si>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</si>
  <si>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</si>
  <si>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</si>
  <si>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</si>
  <si>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</si>
  <si>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</si>
  <si>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</si>
  <si>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</si>
  <si>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</si>
  <si>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</si>
  <si>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</si>
  <si>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</si>
  <si>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</si>
  <si>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</si>
  <si>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</si>
  <si>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</si>
  <si>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</si>
  <si>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</si>
  <si>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</si>
  <si>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</si>
  <si>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</si>
  <si>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</si>
  <si>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</si>
  <si>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</si>
  <si>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</si>
  <si>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</si>
  <si>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</si>
  <si>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</si>
  <si>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</si>
  <si>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</si>
  <si>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</si>
  <si>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</si>
  <si>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</si>
  <si>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</si>
  <si>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</si>
  <si>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</si>
  <si>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</si>
  <si>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</si>
  <si>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</si>
  <si>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</si>
  <si>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</si>
  <si>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</si>
  <si>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</si>
  <si>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</si>
  <si>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</si>
  <si>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</si>
  <si>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</si>
  <si>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</si>
  <si>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</si>
  <si>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</si>
  <si>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</si>
  <si>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</si>
  <si>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</si>
  <si>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</si>
  <si>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</si>
  <si>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</si>
  <si>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</si>
  <si>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</si>
  <si>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</si>
  <si>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</si>
  <si>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</si>
  <si>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</si>
  <si>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</si>
  <si>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</si>
  <si>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</si>
  <si>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</si>
  <si>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</si>
  <si>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</si>
  <si>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</si>
  <si>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</si>
  <si>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</si>
  <si>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</si>
  <si>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</si>
  <si>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</si>
  <si>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</si>
  <si>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</si>
  <si>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</si>
  <si>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</si>
  <si>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</si>
  <si>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</si>
  <si>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</si>
  <si>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</si>
  <si>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</si>
  <si>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</si>
  <si>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</si>
  <si>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</si>
  <si>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</si>
  <si>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</si>
  <si>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</si>
  <si>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</si>
  <si>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</si>
  <si>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</si>
  <si>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</si>
  <si>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</si>
  <si>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</si>
  <si>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</si>
  <si>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</si>
  <si>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</si>
  <si>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</si>
  <si>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</si>
  <si>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</si>
  <si>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</si>
  <si>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</si>
  <si>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</si>
  <si>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</si>
  <si>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</si>
  <si>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</si>
  <si>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</si>
  <si>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</si>
  <si>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</si>
  <si>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</si>
  <si>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</si>
  <si>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</si>
  <si>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</si>
  <si>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</si>
  <si>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</si>
  <si>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</si>
  <si>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</si>
  <si>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</si>
  <si>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</si>
  <si>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</si>
  <si>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</si>
  <si>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</si>
  <si>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</si>
  <si>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</si>
  <si>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</si>
  <si>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</si>
  <si>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</si>
  <si>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</si>
  <si>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</si>
  <si>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</si>
  <si>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</si>
  <si>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</si>
  <si>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</si>
  <si>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</si>
  <si>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</si>
  <si>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</si>
  <si>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</si>
  <si>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</si>
  <si>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</si>
  <si>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</si>
  <si>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</si>
  <si>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</si>
  <si>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</si>
  <si>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</si>
  <si>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</si>
  <si>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</si>
  <si>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</si>
  <si>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</si>
  <si>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</si>
  <si>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</si>
  <si>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</si>
  <si>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</si>
  <si>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</si>
  <si>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</si>
  <si>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</si>
  <si>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</si>
  <si>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</si>
  <si>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</si>
  <si>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</si>
  <si>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</si>
  <si>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</si>
  <si>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</si>
  <si>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</si>
  <si>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</si>
  <si>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</si>
  <si>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</si>
  <si>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</si>
  <si>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</si>
  <si>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</si>
  <si>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</si>
  <si>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</si>
  <si>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</si>
  <si>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</si>
  <si>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</si>
  <si>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</si>
  <si>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</si>
  <si>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</si>
  <si>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</si>
  <si>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</si>
  <si>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</si>
  <si>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</si>
  <si>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</si>
  <si>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</si>
  <si>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</si>
  <si>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</si>
  <si>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</si>
  <si>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</si>
  <si>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</si>
  <si>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</si>
  <si>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</si>
  <si>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</si>
  <si>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</si>
  <si>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</si>
  <si>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</si>
  <si>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</si>
  <si>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</si>
  <si>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</si>
  <si>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</si>
  <si>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</si>
  <si>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</si>
  <si>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</si>
  <si>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</si>
  <si>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</si>
  <si>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</si>
  <si>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</si>
  <si>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</si>
  <si>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</si>
  <si>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</si>
  <si>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</si>
  <si>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</si>
  <si>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</si>
  <si>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</si>
  <si>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</si>
  <si>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</si>
  <si>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</si>
  <si>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</si>
  <si>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</si>
  <si>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</si>
  <si>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</si>
  <si>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</si>
  <si>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</si>
  <si>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</si>
  <si>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</si>
  <si>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</si>
  <si>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</si>
  <si>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</si>
  <si>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</si>
  <si>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</si>
  <si>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</si>
  <si>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</si>
  <si>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</si>
  <si>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</si>
  <si>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</si>
  <si>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</si>
  <si>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</si>
  <si>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</si>
  <si>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</si>
  <si>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</si>
  <si>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</si>
  <si>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</si>
  <si>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</si>
  <si>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</si>
  <si>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</si>
  <si>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</si>
  <si>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</si>
  <si>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</si>
  <si>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</si>
  <si>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</si>
  <si>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</si>
  <si>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</si>
  <si>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</si>
  <si>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</si>
  <si>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</si>
  <si>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</si>
  <si>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</si>
  <si>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</si>
  <si>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</si>
  <si>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</si>
  <si>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</si>
  <si>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</si>
  <si>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</si>
  <si>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</si>
  <si>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</si>
  <si>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</si>
  <si>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</si>
  <si>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</si>
  <si>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</si>
  <si>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</si>
  <si>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</si>
  <si>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</si>
  <si>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</si>
  <si>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</si>
  <si>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</si>
  <si>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</si>
  <si>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</si>
  <si>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</si>
  <si>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</si>
  <si>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</si>
  <si>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</si>
  <si>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</si>
  <si>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</si>
  <si>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</si>
  <si>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</si>
  <si>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</si>
  <si>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</si>
  <si>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</si>
  <si>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</si>
  <si>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</si>
  <si>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</si>
  <si>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</si>
  <si>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</si>
  <si>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</si>
  <si>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</si>
  <si>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</si>
  <si>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</si>
  <si>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</si>
  <si>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</si>
  <si>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</si>
  <si>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</si>
  <si>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</si>
  <si>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</si>
  <si>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</si>
  <si>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</si>
  <si>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</si>
  <si>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</si>
  <si>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</si>
  <si>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</si>
  <si>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</si>
  <si>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</si>
  <si>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</si>
  <si>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</si>
  <si>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</si>
  <si>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</si>
  <si>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</si>
  <si>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</si>
  <si>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</si>
  <si>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</si>
  <si>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</si>
  <si>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</si>
  <si>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</si>
  <si>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</si>
  <si>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</si>
  <si>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</si>
  <si>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</si>
  <si>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</si>
  <si>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</si>
  <si>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</si>
  <si>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</si>
  <si>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</si>
  <si>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</si>
  <si>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</si>
  <si>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</si>
  <si>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</si>
  <si>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</si>
  <si>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</si>
  <si>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</si>
  <si>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</si>
  <si>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</si>
  <si>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</si>
  <si>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</si>
  <si>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</si>
  <si>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</si>
  <si>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</si>
  <si>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</si>
  <si>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</si>
  <si>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</si>
  <si>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</si>
  <si>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</si>
  <si>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</si>
  <si>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</si>
  <si>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</si>
  <si>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</si>
  <si>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</si>
  <si>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</si>
  <si>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</si>
  <si>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</si>
  <si>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</si>
  <si>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</si>
  <si>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</si>
  <si>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</si>
  <si>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</si>
  <si>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</si>
  <si>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</si>
  <si>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</si>
  <si>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</si>
  <si>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</si>
  <si>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</si>
  <si>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</si>
  <si>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</si>
  <si>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</si>
  <si>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</si>
  <si>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</si>
  <si>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</si>
  <si>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</si>
  <si>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</si>
  <si>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</si>
  <si>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</si>
  <si>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</si>
  <si>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</si>
  <si>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</si>
  <si>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</si>
  <si>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</si>
  <si>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</si>
  <si>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</si>
  <si>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</si>
  <si>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</si>
  <si>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</si>
  <si>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</si>
  <si>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</si>
  <si>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</si>
  <si>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</si>
  <si>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</si>
  <si>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</si>
  <si>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</si>
  <si>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</si>
  <si>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</si>
  <si>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</si>
  <si>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</si>
  <si>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</si>
  <si>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</si>
  <si>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</si>
  <si>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</si>
  <si>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</si>
  <si>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</si>
  <si>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</si>
  <si>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</si>
  <si>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</si>
  <si>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</si>
  <si>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</si>
  <si>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</si>
  <si>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</si>
  <si>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</si>
  <si>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</si>
  <si>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</si>
  <si>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</si>
  <si>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</si>
  <si>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</si>
  <si>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</si>
  <si>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</si>
  <si>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</si>
  <si>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</si>
  <si>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</si>
  <si>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</si>
  <si>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</si>
  <si>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</si>
  <si>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</si>
  <si>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</si>
  <si>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</si>
  <si>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</si>
  <si>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</si>
  <si>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</si>
  <si>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</si>
  <si>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</si>
  <si>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</si>
  <si>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</si>
  <si>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</si>
  <si>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</si>
  <si>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</si>
  <si>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</si>
  <si>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</si>
  <si>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</si>
  <si>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</si>
  <si>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</si>
  <si>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</si>
  <si>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</si>
  <si>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</si>
  <si>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</si>
  <si>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</si>
  <si>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</si>
  <si>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</si>
  <si>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</si>
  <si>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</si>
  <si>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</si>
  <si>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</si>
  <si>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</si>
  <si>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</si>
  <si>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</si>
  <si>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</si>
  <si>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</si>
  <si>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</si>
  <si>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</si>
  <si>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</si>
  <si>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</si>
  <si>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</si>
  <si>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</si>
  <si>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</si>
  <si>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</si>
  <si>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</si>
  <si>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</si>
  <si>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</si>
  <si>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</si>
  <si>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</si>
  <si>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</si>
  <si>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</si>
  <si>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</si>
  <si>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</si>
  <si>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</si>
  <si>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</si>
  <si>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</si>
  <si>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</si>
  <si>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</si>
  <si>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</si>
  <si>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</si>
  <si>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</si>
  <si>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</si>
  <si>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</si>
  <si>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</si>
  <si>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</si>
  <si>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</si>
  <si>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</si>
  <si>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</si>
  <si>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</si>
  <si>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</si>
  <si>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</si>
  <si>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</si>
  <si>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</si>
  <si>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</si>
  <si>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</si>
  <si>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</si>
  <si>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</si>
  <si>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</si>
  <si>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</si>
  <si>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</si>
  <si>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</si>
  <si>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</si>
  <si>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</si>
  <si>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</si>
  <si>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</si>
  <si>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</si>
  <si>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</si>
  <si>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</si>
  <si>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</si>
  <si>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</si>
  <si>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</si>
  <si>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</si>
  <si>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</si>
  <si>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</si>
  <si>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</si>
  <si>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</si>
  <si>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</si>
  <si>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</si>
  <si>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</si>
  <si>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</si>
  <si>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</si>
  <si>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</si>
  <si>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</si>
  <si>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</si>
  <si>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</si>
  <si>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</si>
  <si>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</si>
  <si>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</si>
  <si>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</si>
  <si>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</si>
  <si>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</si>
  <si>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</si>
  <si>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</si>
  <si>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</si>
  <si>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</si>
  <si>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</si>
  <si>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</si>
  <si>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</si>
  <si>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</si>
  <si>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</si>
  <si>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</si>
  <si>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</si>
  <si>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</si>
  <si>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</si>
  <si>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</si>
  <si>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</si>
  <si>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</si>
  <si>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</si>
  <si>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</si>
  <si>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</si>
  <si>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</si>
  <si>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</si>
  <si>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</si>
  <si>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</si>
  <si>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</si>
  <si>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</si>
  <si>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</si>
  <si>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</si>
  <si>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</si>
  <si>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</si>
  <si>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</si>
  <si>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</si>
  <si>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</si>
  <si>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</si>
  <si>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</si>
  <si>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</si>
  <si>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</si>
  <si>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</si>
  <si>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</si>
  <si>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</si>
  <si>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</si>
  <si>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</si>
  <si>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</si>
  <si>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</si>
  <si>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</si>
  <si>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</si>
  <si>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</si>
  <si>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</si>
  <si>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</si>
  <si>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</si>
  <si>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</si>
  <si>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</si>
  <si>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</si>
  <si>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</si>
  <si>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</si>
  <si>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</si>
  <si>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</si>
  <si>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</si>
  <si>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</si>
  <si>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</si>
  <si>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</si>
  <si>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</si>
  <si>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</si>
  <si>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</si>
  <si>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</si>
  <si>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</si>
  <si>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</si>
  <si>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</si>
  <si>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</si>
  <si>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</si>
  <si>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</si>
  <si>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</si>
  <si>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</si>
  <si>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</si>
  <si>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</si>
  <si>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</si>
  <si>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</si>
  <si>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</si>
  <si>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</si>
  <si>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</si>
  <si>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</si>
  <si>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</si>
  <si>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</si>
  <si>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</si>
  <si>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</si>
  <si>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</si>
  <si>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</si>
  <si>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</si>
  <si>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</si>
  <si>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</si>
  <si>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</si>
  <si>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</si>
  <si>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</si>
  <si>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</si>
  <si>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</si>
  <si>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</si>
  <si>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</si>
  <si>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</si>
  <si>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</si>
  <si>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</si>
  <si>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</si>
  <si>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</si>
  <si>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</si>
  <si>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</si>
  <si>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</si>
  <si>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</si>
  <si>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</si>
  <si>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</si>
  <si>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</si>
  <si>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</si>
  <si>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</si>
  <si>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</si>
  <si>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</si>
  <si>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</si>
  <si>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</si>
  <si>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</si>
  <si>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</si>
  <si>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</si>
  <si>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</si>
  <si>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</si>
  <si>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</si>
  <si>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</si>
  <si>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</si>
  <si>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</si>
  <si>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</si>
  <si>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</si>
  <si>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</si>
  <si>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</si>
  <si>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</si>
  <si>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</si>
  <si>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</si>
  <si>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</si>
  <si>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</si>
  <si>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</si>
  <si>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</si>
  <si>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</si>
  <si>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</si>
  <si>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</si>
  <si>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</si>
  <si>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</si>
  <si>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</si>
  <si>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</si>
  <si>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</si>
  <si>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</si>
  <si>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</si>
  <si>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</si>
  <si>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</si>
  <si>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</si>
  <si>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</si>
  <si>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</si>
  <si>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</si>
  <si>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</si>
  <si>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</si>
  <si>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</si>
  <si>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</si>
  <si>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</si>
  <si>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</si>
  <si>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</si>
  <si>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</si>
  <si>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</si>
  <si>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</si>
  <si>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</si>
  <si>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</si>
  <si>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</si>
  <si>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</si>
  <si>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</si>
  <si>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</si>
  <si>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</si>
  <si>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</si>
  <si>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</si>
  <si>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</si>
  <si>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</si>
  <si>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</si>
  <si>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</si>
  <si>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</si>
  <si>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</si>
  <si>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</si>
  <si>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</si>
  <si>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</si>
  <si>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</si>
  <si>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</si>
  <si>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</si>
  <si>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</si>
  <si>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</si>
  <si>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</si>
  <si>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</si>
  <si>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</si>
  <si>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</si>
  <si>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</si>
  <si>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</si>
  <si>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</si>
  <si>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</si>
  <si>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</si>
  <si>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</si>
  <si>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</si>
  <si>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</si>
  <si>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</si>
  <si>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</si>
  <si>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</si>
  <si>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</si>
  <si>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</si>
  <si>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</si>
  <si>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</si>
  <si>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</si>
  <si>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</si>
  <si>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</si>
  <si>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</si>
  <si>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</si>
  <si>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</si>
  <si>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</si>
  <si>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</si>
  <si>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</si>
  <si>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</si>
  <si>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</si>
  <si>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</si>
  <si>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</si>
  <si>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</si>
  <si>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</si>
  <si>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</si>
  <si>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</si>
  <si>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</si>
  <si>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</si>
  <si>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</si>
  <si>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</si>
  <si>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</si>
  <si>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</si>
  <si>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</si>
  <si>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</si>
  <si>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</si>
  <si>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</si>
  <si>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</si>
  <si>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</si>
  <si>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</si>
  <si>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</si>
  <si>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</si>
  <si>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</si>
  <si>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</si>
  <si>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</si>
  <si>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</si>
  <si>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</si>
  <si>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</si>
  <si>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</si>
  <si>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</si>
  <si>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</si>
  <si>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</si>
  <si>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</si>
  <si>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</si>
  <si>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</si>
  <si>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</si>
  <si>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</si>
  <si>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</si>
  <si>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</si>
  <si>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</si>
  <si>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</si>
  <si>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</si>
  <si>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</si>
  <si>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</si>
  <si>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</si>
  <si>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</si>
  <si>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</si>
  <si>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</si>
  <si>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</si>
  <si>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</si>
  <si>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</si>
  <si>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</si>
  <si>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</si>
  <si>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</si>
  <si>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</si>
  <si>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</si>
  <si>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</si>
  <si>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</si>
  <si>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</si>
  <si>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</si>
  <si>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</si>
  <si>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</si>
  <si>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</si>
  <si>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</si>
  <si>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</si>
  <si>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</si>
  <si>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</si>
  <si>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</si>
  <si>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</si>
  <si>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</si>
  <si>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</si>
  <si>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</si>
  <si>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</si>
  <si>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</si>
  <si>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</si>
  <si>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</si>
  <si>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</si>
  <si>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</si>
  <si>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</si>
  <si>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</si>
  <si>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</si>
  <si>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</si>
  <si>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</si>
  <si>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</si>
  <si>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</si>
  <si>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</si>
  <si>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</si>
  <si>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</si>
  <si>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</si>
  <si>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</si>
  <si>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</si>
  <si>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</si>
  <si>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</si>
  <si>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</si>
  <si>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</si>
  <si>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</si>
  <si>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</si>
  <si>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</si>
  <si>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</si>
  <si>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</si>
  <si>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</si>
  <si>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</si>
  <si>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</si>
  <si>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</si>
  <si>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</si>
  <si>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</si>
  <si>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</si>
  <si>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</si>
  <si>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</si>
  <si>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</si>
  <si>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</si>
  <si>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</si>
  <si>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</si>
  <si>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</si>
  <si>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</si>
  <si>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</si>
  <si>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</si>
  <si>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</si>
  <si>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</si>
  <si>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</si>
  <si>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</si>
  <si>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</si>
  <si>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</si>
  <si>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</si>
  <si>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</si>
  <si>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</si>
  <si>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</si>
  <si>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</si>
  <si>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</si>
  <si>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</si>
  <si>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</si>
  <si>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</si>
  <si>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</si>
  <si>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</si>
  <si>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</si>
  <si>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</si>
  <si>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</si>
  <si>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</si>
  <si>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</si>
  <si>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</si>
  <si>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</si>
  <si>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</si>
  <si>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</si>
  <si>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</si>
  <si>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</si>
  <si>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</si>
  <si>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</si>
  <si>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</si>
  <si>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</si>
  <si>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</si>
  <si>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</si>
  <si>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</si>
  <si>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</si>
  <si>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</si>
  <si>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</si>
  <si>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</si>
  <si>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</si>
  <si>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</si>
  <si>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</si>
  <si>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</si>
  <si>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</si>
  <si>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</si>
  <si>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</si>
  <si>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</si>
  <si>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</si>
  <si>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</si>
  <si>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</si>
  <si>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</si>
  <si>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</si>
  <si>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</si>
  <si>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</si>
  <si>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</si>
  <si>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</si>
  <si>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</si>
  <si>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</si>
  <si>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</si>
  <si>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</si>
  <si>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</si>
  <si>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</si>
  <si>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</si>
  <si>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</si>
  <si>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</si>
  <si>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</si>
  <si>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</si>
  <si>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</si>
  <si>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</si>
  <si>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</si>
  <si>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</si>
  <si>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</si>
  <si>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</si>
  <si>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</si>
  <si>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</si>
  <si>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</si>
  <si>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</si>
  <si>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</si>
  <si>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</si>
  <si>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</si>
  <si>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</si>
  <si>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</si>
  <si>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</si>
  <si>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</si>
  <si>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</si>
  <si>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</si>
  <si>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</si>
  <si>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</si>
  <si>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</si>
  <si>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</si>
  <si>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</si>
  <si>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</si>
  <si>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</si>
  <si>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</si>
  <si>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</si>
  <si>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</si>
  <si>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</si>
  <si>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</si>
  <si>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</si>
  <si>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</si>
  <si>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</si>
  <si>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</si>
  <si>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</si>
  <si>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</si>
  <si>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</si>
  <si>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</si>
  <si>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</si>
  <si>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</si>
  <si>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</si>
  <si>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</si>
  <si>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</si>
  <si>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</si>
  <si>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</si>
  <si>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</si>
  <si>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</si>
  <si>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</si>
  <si>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</si>
  <si>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</si>
  <si>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</si>
  <si>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</si>
  <si>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</si>
  <si>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</si>
  <si>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</si>
  <si>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</si>
  <si>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</si>
  <si>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</si>
  <si>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</si>
  <si>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</si>
  <si>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</si>
  <si>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</si>
  <si>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</si>
  <si>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</si>
  <si>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</si>
  <si>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</si>
  <si>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</si>
  <si>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</si>
  <si>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</si>
  <si>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</si>
  <si>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</si>
  <si>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</si>
  <si>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</si>
  <si>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</si>
  <si>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</si>
  <si>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</si>
  <si>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</si>
  <si>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</si>
  <si>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</si>
  <si>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</si>
  <si>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</si>
  <si>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</si>
  <si>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</si>
  <si>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</si>
  <si>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</si>
  <si>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</si>
  <si>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</si>
  <si>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</si>
  <si>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</si>
  <si>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</si>
  <si>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</si>
  <si>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</si>
  <si>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</si>
  <si>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</si>
  <si>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</si>
  <si>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</si>
  <si>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</si>
  <si>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</si>
  <si>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</si>
  <si>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</si>
  <si>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</si>
  <si>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</si>
  <si>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</si>
  <si>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</si>
  <si>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</si>
  <si>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</si>
  <si>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</si>
  <si>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</si>
  <si>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</si>
  <si>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</si>
  <si>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</si>
  <si>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</si>
  <si>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</si>
  <si>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</si>
  <si>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</si>
  <si>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</si>
  <si>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</si>
  <si>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</si>
  <si>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</si>
  <si>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</si>
  <si>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</si>
  <si>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</si>
  <si>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</si>
  <si>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</si>
  <si>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</si>
  <si>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</si>
  <si>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</si>
  <si>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</si>
  <si>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</si>
  <si>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</si>
  <si>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</si>
  <si>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</si>
  <si>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</si>
  <si>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</si>
  <si>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</si>
  <si>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</si>
  <si>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</si>
  <si>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</si>
  <si>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</si>
  <si>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</si>
  <si>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</si>
  <si>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</si>
  <si>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</si>
  <si>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</si>
  <si>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</si>
  <si>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</si>
  <si>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</si>
  <si>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</si>
  <si>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</si>
  <si>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</si>
  <si>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</si>
  <si>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</si>
  <si>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</si>
  <si>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</si>
  <si>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</si>
  <si>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</si>
  <si>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</si>
  <si>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</si>
  <si>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</si>
  <si>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</si>
  <si>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</si>
  <si>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</si>
  <si>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</si>
  <si>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</si>
  <si>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</si>
  <si>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</si>
  <si>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</si>
  <si>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</si>
  <si>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</si>
  <si>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</si>
  <si>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</si>
  <si>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</si>
  <si>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</si>
  <si>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</si>
  <si>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</si>
  <si>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</si>
  <si>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</si>
  <si>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</si>
  <si>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</si>
  <si>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</si>
  <si>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</si>
  <si>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</si>
  <si>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</si>
  <si>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</si>
  <si>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</si>
  <si>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</si>
  <si>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</si>
  <si>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</si>
  <si>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</si>
  <si>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</si>
  <si>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</si>
  <si>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</si>
  <si>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</si>
  <si>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</si>
  <si>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</si>
  <si>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</si>
  <si>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</si>
  <si>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</si>
  <si>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</si>
  <si>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</si>
  <si>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</si>
  <si>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</si>
  <si>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</si>
  <si>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</si>
  <si>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</si>
  <si>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</si>
  <si>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</si>
  <si>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</si>
  <si>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</si>
  <si>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</si>
  <si>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</si>
  <si>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</si>
  <si>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</si>
  <si>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</si>
  <si>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</si>
  <si>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</si>
  <si>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</si>
  <si>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</si>
  <si>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</si>
  <si>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</si>
  <si>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</si>
  <si>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</si>
  <si>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</si>
  <si>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</si>
  <si>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</si>
  <si>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</si>
  <si>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</si>
  <si>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</si>
  <si>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</si>
  <si>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</si>
  <si>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</si>
  <si>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</si>
  <si>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</si>
  <si>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</si>
  <si>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</si>
  <si>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</si>
  <si>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</si>
  <si>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</si>
  <si>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</si>
  <si>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</si>
  <si>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</si>
  <si>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</si>
  <si>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</si>
  <si>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</si>
  <si>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</si>
  <si>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</si>
  <si>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</si>
  <si>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</si>
  <si>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</si>
  <si>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</si>
  <si>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</si>
  <si>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</si>
  <si>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</si>
  <si>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</si>
  <si>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</si>
  <si>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</si>
  <si>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</si>
  <si>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</si>
  <si>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</si>
  <si>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</si>
  <si>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</si>
  <si>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</si>
  <si>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</si>
  <si>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</si>
  <si>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</si>
  <si>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</si>
  <si>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</si>
  <si>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</si>
  <si>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</si>
  <si>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</si>
  <si>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</si>
  <si>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</si>
  <si>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</si>
  <si>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</si>
  <si>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</si>
  <si>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</si>
  <si>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</si>
  <si>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</si>
  <si>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</si>
  <si>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</si>
  <si>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</si>
  <si>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</si>
  <si>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</si>
  <si>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</si>
  <si>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</si>
  <si>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</si>
  <si>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</si>
  <si>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</si>
  <si>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</si>
  <si>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</si>
  <si>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</si>
  <si>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</si>
  <si>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</si>
  <si>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</si>
  <si>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</si>
  <si>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</si>
  <si>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</si>
  <si>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</si>
  <si>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</si>
  <si>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</si>
  <si>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</si>
  <si>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</si>
  <si>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</si>
  <si>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</si>
  <si>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</si>
  <si>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</si>
  <si>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</si>
  <si>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</si>
  <si>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</si>
  <si>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</si>
  <si>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</si>
  <si>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</si>
  <si>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</si>
  <si>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</si>
  <si>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</si>
  <si>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</si>
  <si>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</si>
  <si>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</si>
  <si>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</si>
  <si>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</si>
  <si>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</si>
  <si>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</si>
  <si>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</si>
  <si>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</si>
  <si>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</si>
  <si>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</si>
  <si>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</si>
  <si>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</si>
  <si>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</si>
  <si>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</si>
  <si>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</si>
  <si>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</si>
  <si>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</si>
  <si>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</si>
  <si>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</si>
  <si>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</si>
  <si>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</si>
  <si>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</si>
  <si>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</si>
  <si>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</si>
  <si>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</si>
  <si>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</si>
  <si>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</si>
  <si>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</si>
  <si>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</si>
  <si>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</si>
  <si>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</si>
  <si>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</si>
  <si>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</si>
  <si>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</si>
  <si>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</si>
  <si>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</si>
  <si>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</si>
  <si>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</si>
  <si>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</si>
  <si>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</si>
  <si>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</si>
  <si>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</si>
  <si>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</si>
  <si>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</si>
  <si>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</si>
  <si>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</si>
  <si>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</si>
  <si>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</si>
  <si>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</si>
  <si>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</si>
  <si>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</si>
  <si>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</si>
  <si>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</si>
  <si>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</si>
  <si>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</si>
  <si>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</si>
  <si>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</si>
  <si>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</si>
  <si>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</si>
  <si>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</si>
  <si>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</si>
  <si>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</si>
  <si>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</si>
  <si>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</si>
  <si>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</si>
  <si>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</si>
  <si>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</si>
  <si>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</si>
  <si>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</si>
  <si>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</si>
  <si>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</si>
  <si>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</si>
  <si>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</si>
  <si>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</si>
  <si>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</si>
  <si>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</si>
  <si>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</si>
  <si>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</si>
  <si>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</si>
  <si>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</si>
  <si>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</si>
  <si>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</si>
  <si>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</si>
  <si>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</si>
  <si>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</si>
  <si>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</si>
  <si>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</si>
  <si>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</si>
  <si>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</si>
  <si>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</si>
  <si>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</si>
  <si>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</si>
  <si>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</si>
  <si>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</si>
  <si>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</si>
  <si>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</si>
  <si>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</si>
  <si>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</si>
  <si>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</si>
  <si>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</si>
  <si>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</si>
  <si>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</si>
  <si>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</si>
  <si>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</si>
  <si>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</si>
  <si>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</si>
  <si>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</si>
  <si>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</si>
  <si>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</si>
  <si>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</si>
  <si>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</si>
  <si>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</si>
  <si>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</si>
  <si>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</si>
  <si>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</si>
  <si>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</si>
  <si>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</si>
  <si>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</si>
  <si>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</si>
  <si>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</si>
  <si>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</si>
  <si>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</si>
  <si>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</si>
  <si>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</si>
  <si>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</si>
  <si>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</si>
  <si>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</si>
  <si>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</si>
  <si>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</si>
  <si>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</si>
  <si>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</si>
  <si>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</si>
  <si>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</si>
  <si>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</si>
  <si>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</si>
  <si>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</si>
  <si>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</si>
  <si>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</si>
  <si>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</si>
  <si>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</si>
  <si>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</si>
  <si>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</si>
  <si>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</si>
  <si>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</si>
  <si>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</si>
  <si>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</si>
  <si>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</si>
  <si>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</si>
  <si>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</si>
  <si>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</si>
  <si>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</si>
  <si>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</si>
  <si>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</si>
  <si>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</si>
  <si>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</si>
  <si>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</si>
  <si>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</si>
  <si>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</si>
  <si>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</si>
  <si>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</si>
  <si>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</si>
  <si>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</si>
  <si>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</si>
  <si>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</si>
  <si>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</si>
  <si>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</si>
  <si>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</si>
  <si>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</si>
  <si>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</si>
  <si>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</si>
  <si>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</si>
  <si>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</si>
  <si>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</si>
  <si>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</si>
  <si>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</si>
  <si>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</si>
  <si>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</si>
  <si>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</si>
  <si>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</si>
  <si>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</si>
  <si>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</si>
  <si>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</si>
  <si>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</si>
  <si>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</si>
  <si>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</si>
  <si>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</si>
  <si>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</si>
  <si>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</si>
  <si>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</si>
  <si>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</si>
  <si>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</si>
  <si>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</si>
  <si>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</si>
  <si>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</si>
  <si>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</si>
  <si>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</si>
  <si>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</si>
  <si>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</si>
  <si>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</si>
  <si>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</si>
  <si>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</si>
  <si>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</si>
  <si>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</si>
  <si>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</si>
  <si>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</si>
  <si>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</si>
  <si>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</si>
  <si>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</si>
  <si>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</si>
  <si>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</si>
  <si>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</si>
  <si>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</si>
  <si>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</si>
  <si>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</si>
  <si>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</si>
  <si>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</si>
  <si>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</si>
  <si>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</si>
  <si>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</si>
  <si>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</si>
  <si>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</si>
  <si>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</si>
  <si>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</si>
  <si>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</si>
  <si>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</si>
  <si>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</si>
  <si>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</si>
  <si>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</si>
  <si>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</si>
  <si>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</si>
  <si>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</si>
  <si>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</si>
  <si>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</si>
  <si>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</si>
  <si>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</si>
  <si>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</si>
  <si>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</si>
  <si>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</si>
  <si>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</si>
  <si>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</si>
  <si>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</si>
  <si>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</si>
  <si>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</si>
  <si>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</si>
  <si>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</si>
  <si>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</si>
  <si>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</si>
  <si>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</si>
  <si>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</si>
  <si>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</si>
  <si>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</si>
  <si>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</si>
  <si>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</si>
  <si>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</si>
  <si>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</si>
  <si>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</si>
  <si>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</si>
  <si>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</si>
  <si>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</si>
  <si>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</si>
  <si>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</si>
  <si>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</si>
  <si>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</si>
  <si>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</si>
  <si>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</si>
  <si>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</si>
  <si>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</si>
  <si>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</si>
  <si>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</si>
  <si>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</si>
  <si>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</si>
  <si>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</si>
  <si>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</si>
  <si>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</si>
  <si>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</si>
  <si>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</si>
  <si>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</si>
  <si>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</si>
  <si>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</si>
  <si>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</si>
  <si>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</si>
  <si>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</si>
  <si>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</si>
  <si>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</si>
  <si>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</si>
  <si>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</si>
  <si>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</si>
  <si>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</si>
  <si>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</si>
  <si>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</si>
  <si>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</si>
  <si>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</si>
  <si>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</si>
  <si>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</si>
  <si>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</si>
  <si>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</si>
  <si>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</si>
  <si>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</si>
  <si>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</si>
  <si>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</si>
  <si>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</si>
  <si>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</si>
  <si>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</si>
  <si>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</si>
  <si>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</si>
  <si>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</si>
  <si>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</si>
  <si>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</si>
  <si>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</si>
  <si>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</si>
  <si>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</si>
  <si>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</si>
  <si>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</si>
  <si>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</si>
  <si>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</si>
  <si>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</si>
  <si>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</si>
  <si>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</si>
  <si>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</si>
  <si>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</si>
  <si>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</si>
  <si>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</si>
  <si>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</si>
  <si>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</si>
  <si>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</si>
  <si>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</si>
  <si>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</si>
  <si>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</si>
  <si>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</si>
  <si>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</si>
  <si>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</si>
  <si>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</si>
  <si>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</si>
  <si>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</si>
  <si>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</si>
  <si>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</si>
  <si>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</si>
  <si>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</si>
  <si>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</si>
  <si>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</si>
  <si>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</si>
  <si>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</si>
  <si>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</si>
  <si>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</si>
  <si>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</si>
  <si>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</si>
  <si>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</si>
  <si>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</si>
  <si>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</si>
  <si>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</si>
  <si>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</si>
  <si>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</si>
  <si>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</si>
  <si>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</si>
  <si>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</si>
  <si>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</si>
  <si>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</si>
  <si>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</si>
  <si>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</si>
  <si>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</si>
  <si>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</si>
  <si>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</si>
  <si>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</si>
  <si>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</si>
  <si>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</si>
  <si>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</si>
  <si>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</si>
  <si>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</si>
  <si>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</si>
  <si>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</si>
  <si>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</si>
  <si>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</si>
  <si>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</si>
  <si>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</si>
  <si>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</si>
  <si>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</si>
  <si>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</si>
  <si>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</si>
  <si>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</si>
  <si>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</si>
  <si>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</si>
  <si>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</si>
  <si>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</si>
  <si>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</si>
  <si>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</si>
  <si>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</si>
  <si>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</si>
  <si>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</si>
  <si>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</si>
  <si>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</si>
  <si>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</si>
  <si>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</si>
  <si>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</si>
  <si>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</si>
  <si>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</si>
  <si>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</si>
  <si>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</si>
  <si>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</si>
  <si>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</si>
  <si>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</si>
  <si>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</si>
  <si>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</si>
  <si>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</si>
  <si>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</si>
  <si>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</si>
  <si>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</si>
  <si>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</si>
  <si>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</si>
  <si>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</si>
  <si>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</si>
  <si>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</si>
  <si>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</si>
  <si>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</si>
  <si>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</si>
  <si>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</si>
  <si>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</si>
  <si>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</si>
  <si>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</si>
  <si>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</si>
  <si>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</si>
  <si>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</si>
  <si>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</si>
  <si>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</si>
  <si>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</si>
  <si>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</si>
  <si>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</si>
  <si>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</si>
  <si>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</si>
  <si>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</si>
  <si>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</si>
  <si>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</si>
  <si>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</si>
  <si>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</si>
  <si>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</si>
  <si>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</si>
  <si>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</si>
  <si>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</si>
  <si>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</si>
  <si>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</si>
  <si>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</si>
  <si>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</si>
  <si>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</si>
  <si>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</si>
  <si>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</si>
  <si>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</si>
  <si>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</si>
  <si>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</si>
  <si>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</si>
  <si>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</si>
  <si>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</si>
  <si>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</si>
  <si>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</si>
  <si>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</si>
  <si>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</si>
  <si>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</si>
  <si>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</si>
  <si>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</si>
  <si>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</si>
  <si>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</si>
  <si>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</si>
  <si>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</si>
  <si>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</si>
  <si>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</si>
  <si>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</si>
  <si>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</si>
  <si>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</si>
  <si>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</si>
  <si>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</si>
  <si>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</si>
  <si>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</si>
  <si>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</si>
  <si>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</si>
  <si>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</si>
  <si>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</si>
  <si>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</si>
  <si>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</si>
  <si>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</si>
  <si>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</si>
  <si>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</si>
  <si>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</si>
  <si>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</si>
  <si>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</si>
  <si>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</si>
  <si>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</si>
  <si>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</si>
  <si>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</si>
  <si>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</si>
  <si>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</si>
  <si>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</si>
  <si>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</si>
  <si>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</si>
  <si>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</si>
  <si>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</si>
  <si>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</si>
  <si>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</si>
  <si>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</si>
  <si>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</si>
  <si>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</si>
  <si>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</si>
  <si>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</si>
  <si>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</si>
  <si>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</si>
  <si>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</si>
  <si>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</si>
  <si>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</si>
  <si>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</si>
  <si>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</si>
  <si>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</si>
  <si>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</si>
  <si>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</si>
  <si>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</si>
  <si>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</si>
  <si>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</si>
  <si>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</si>
  <si>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</si>
  <si>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</si>
  <si>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</si>
  <si>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</si>
  <si>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</si>
  <si>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</si>
  <si>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</si>
  <si>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</si>
  <si>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</si>
  <si>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</si>
  <si>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</si>
  <si>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</si>
  <si>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</si>
  <si>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</si>
  <si>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</si>
  <si>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</si>
  <si>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</si>
  <si>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</si>
  <si>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</si>
  <si>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</si>
  <si>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</si>
  <si>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</si>
  <si>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</si>
  <si>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</si>
  <si>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</si>
  <si>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</si>
  <si>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</si>
  <si>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</si>
  <si>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</si>
  <si>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</si>
  <si>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</si>
  <si>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</si>
  <si>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</si>
  <si>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</si>
  <si>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</si>
  <si>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</si>
  <si>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</si>
  <si>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</si>
  <si>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</si>
  <si>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</si>
  <si>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</si>
  <si>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</si>
  <si>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</si>
  <si>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</si>
  <si>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</si>
  <si>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</si>
  <si>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</si>
  <si>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</si>
  <si>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</si>
  <si>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</si>
  <si>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</si>
  <si>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</si>
  <si>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</si>
  <si>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</si>
  <si>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</si>
  <si>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</si>
  <si>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</si>
  <si>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</si>
  <si>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</si>
  <si>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</si>
  <si>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</si>
  <si>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</si>
  <si>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</si>
  <si>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</si>
  <si>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</si>
  <si>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</si>
  <si>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</si>
  <si>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</si>
  <si>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</si>
  <si>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</si>
  <si>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</si>
  <si>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</si>
  <si>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</si>
  <si>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</si>
  <si>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</si>
  <si>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</si>
  <si>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</si>
  <si>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</si>
  <si>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</si>
  <si>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</si>
  <si>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</si>
  <si>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</si>
  <si>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</si>
  <si>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</si>
  <si>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</si>
  <si>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</si>
  <si>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</si>
  <si>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</si>
  <si>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</si>
  <si>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</si>
  <si>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</si>
  <si>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</si>
  <si>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</si>
  <si>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</si>
  <si>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</si>
  <si>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</si>
  <si>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</si>
  <si>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</si>
  <si>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</si>
  <si>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</si>
  <si>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</si>
  <si>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</si>
  <si>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</si>
  <si>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</si>
  <si>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</si>
  <si>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</si>
  <si>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</si>
  <si>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</si>
  <si>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</si>
  <si>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</si>
  <si>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</si>
  <si>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</si>
  <si>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</si>
  <si>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</si>
  <si>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</si>
  <si>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</si>
  <si>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</si>
  <si>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</si>
  <si>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</si>
  <si>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</si>
  <si>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</si>
  <si>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</si>
  <si>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</si>
  <si>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</si>
  <si>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</si>
  <si>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</si>
  <si>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</si>
  <si>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</si>
  <si>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</si>
  <si>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</si>
  <si>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</si>
  <si>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</si>
  <si>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</si>
  <si>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</si>
  <si>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</si>
  <si>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</si>
  <si>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</si>
  <si>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</si>
  <si>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</si>
  <si>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</si>
  <si>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</si>
  <si>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</si>
  <si>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</si>
  <si>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</si>
  <si>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</si>
  <si>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</si>
  <si>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</si>
  <si>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</si>
  <si>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</si>
  <si>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</si>
  <si>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</si>
  <si>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</si>
  <si>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</si>
  <si>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</si>
  <si>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</si>
  <si>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</si>
  <si>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</si>
  <si>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</si>
  <si>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</si>
  <si>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</si>
  <si>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</si>
  <si>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</si>
  <si>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</si>
  <si>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</si>
  <si>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</si>
  <si>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</si>
  <si>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</si>
  <si>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</si>
  <si>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</si>
  <si>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</si>
  <si>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</si>
  <si>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</si>
  <si>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</si>
  <si>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</si>
  <si>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</si>
  <si>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</si>
  <si>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</si>
  <si>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</si>
  <si>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</si>
  <si>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</si>
  <si>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</si>
  <si>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</si>
  <si>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</si>
  <si>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</si>
  <si>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</si>
  <si>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</si>
  <si>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</si>
  <si>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</si>
  <si>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</si>
  <si>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</si>
  <si>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</si>
  <si>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</si>
  <si>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</si>
  <si>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</si>
  <si>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</si>
  <si>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</si>
  <si>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</si>
  <si>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</si>
  <si>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</si>
  <si>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</si>
  <si>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</si>
  <si>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</si>
  <si>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</si>
  <si>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</si>
  <si>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</si>
  <si>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</si>
  <si>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</si>
  <si>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</si>
  <si>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</si>
  <si>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</si>
  <si>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</si>
  <si>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</si>
  <si>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</si>
  <si>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</si>
  <si>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</si>
  <si>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</si>
  <si>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</si>
  <si>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</si>
  <si>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</si>
  <si>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</si>
  <si>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</si>
  <si>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</si>
  <si>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</si>
  <si>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</si>
  <si>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</si>
  <si>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</si>
  <si>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</si>
  <si>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</si>
  <si>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</si>
  <si>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</si>
  <si>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</si>
  <si>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</si>
  <si>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</si>
  <si>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</si>
  <si>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</si>
  <si>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</si>
  <si>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</si>
  <si>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</si>
  <si>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</si>
  <si>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</si>
  <si>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</si>
  <si>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</si>
  <si>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</si>
  <si>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</si>
  <si>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</si>
  <si>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</si>
  <si>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</si>
  <si>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</si>
  <si>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</si>
  <si>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</si>
  <si>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</si>
  <si>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</si>
  <si>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</si>
  <si>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</si>
  <si>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</si>
  <si>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</si>
  <si>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</si>
  <si>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</si>
  <si>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</si>
  <si>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</si>
  <si>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</si>
  <si>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</si>
  <si>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</si>
  <si>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</si>
  <si>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</si>
  <si>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</si>
  <si>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</si>
  <si>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</si>
  <si>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</si>
  <si>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</si>
  <si>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</si>
  <si>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</si>
  <si>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</si>
  <si>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</si>
  <si>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</si>
  <si>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</si>
  <si>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</si>
  <si>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</si>
  <si>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</si>
  <si>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</si>
  <si>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</si>
  <si>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</si>
  <si>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</si>
  <si>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</si>
  <si>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</si>
  <si>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</si>
  <si>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</si>
  <si>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</si>
  <si>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</si>
  <si>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</si>
  <si>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</si>
  <si>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</si>
  <si>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</si>
  <si>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</si>
  <si>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</si>
  <si>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</si>
  <si>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</si>
  <si>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</si>
  <si>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</si>
  <si>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</si>
  <si>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</si>
  <si>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</si>
  <si>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</si>
  <si>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</si>
  <si>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</si>
  <si>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</si>
  <si>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</si>
  <si>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</si>
  <si>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</si>
  <si>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</si>
  <si>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</si>
  <si>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</si>
  <si>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</si>
  <si>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</si>
  <si>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</si>
  <si>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</si>
  <si>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</si>
  <si>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</si>
  <si>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</si>
  <si>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</si>
  <si>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</si>
  <si>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</si>
  <si>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</si>
  <si>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</si>
  <si>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</si>
  <si>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</si>
  <si>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</si>
  <si>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</si>
  <si>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</si>
  <si>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</si>
  <si>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</si>
  <si>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</si>
  <si>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</si>
  <si>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</si>
  <si>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</si>
  <si>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</si>
  <si>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</si>
  <si>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</si>
  <si>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</si>
  <si>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</si>
  <si>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</si>
  <si>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</si>
  <si>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</si>
  <si>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</si>
  <si>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</si>
  <si>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</si>
  <si>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</si>
  <si>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</si>
  <si>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</si>
  <si>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</si>
  <si>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</si>
  <si>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</si>
  <si>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</si>
  <si>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</si>
  <si>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</si>
  <si>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</si>
  <si>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</si>
  <si>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</si>
  <si>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</si>
  <si>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</si>
  <si>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</si>
  <si>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</si>
  <si>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</si>
  <si>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</si>
  <si>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</si>
  <si>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</si>
  <si>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</si>
  <si>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</si>
  <si>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</si>
  <si>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</si>
  <si>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</si>
  <si>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</si>
  <si>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</si>
  <si>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</si>
  <si>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</si>
  <si>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</si>
  <si>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</si>
  <si>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</si>
  <si>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</si>
  <si>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</si>
  <si>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</si>
  <si>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</si>
  <si>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</si>
  <si>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</si>
  <si>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</si>
  <si>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</si>
  <si>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</si>
  <si>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</si>
  <si>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</si>
  <si>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</si>
  <si>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</si>
  <si>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</si>
  <si>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</si>
  <si>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</si>
  <si>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</si>
  <si>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</si>
  <si>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</si>
  <si>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</si>
  <si>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</si>
  <si>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</si>
  <si>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</si>
  <si>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</si>
  <si>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</si>
  <si>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</si>
  <si>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</si>
  <si>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</si>
  <si>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</si>
  <si>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</si>
  <si>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</si>
  <si>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</si>
  <si>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</si>
  <si>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</si>
  <si>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</si>
  <si>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</si>
  <si>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</si>
  <si>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</si>
  <si>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</si>
  <si>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</si>
  <si>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</si>
  <si>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</si>
  <si>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</si>
  <si>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</si>
  <si>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</si>
  <si>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</si>
  <si>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</si>
  <si>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</si>
  <si>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</si>
  <si>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</si>
  <si>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</si>
  <si>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</si>
  <si>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</si>
  <si>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</si>
  <si>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</si>
  <si>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</si>
  <si>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</si>
  <si>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</si>
  <si>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</si>
  <si>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</si>
  <si>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</si>
  <si>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</si>
  <si>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</si>
  <si>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</si>
  <si>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</si>
  <si>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</si>
  <si>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</si>
  <si>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</si>
  <si>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</si>
  <si>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</si>
  <si>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</si>
  <si>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</si>
  <si>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</si>
  <si>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</si>
  <si>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</si>
  <si>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</si>
  <si>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</si>
  <si>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</si>
  <si>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</si>
  <si>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</si>
  <si>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</si>
  <si>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</si>
  <si>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</si>
  <si>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</si>
  <si>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</si>
  <si>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</si>
  <si>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</si>
  <si>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</si>
  <si>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</si>
  <si>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</si>
  <si>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</si>
  <si>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</si>
  <si>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</si>
  <si>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</si>
  <si>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</si>
  <si>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</si>
  <si>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</si>
  <si>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</si>
  <si>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</si>
  <si>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</si>
  <si>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</si>
  <si>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</si>
  <si>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</si>
  <si>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</si>
  <si>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</si>
  <si>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</si>
  <si>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</si>
  <si>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</si>
  <si>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</si>
  <si>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</si>
  <si>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</si>
  <si>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</si>
  <si>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</si>
  <si>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</si>
  <si>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</si>
  <si>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</si>
  <si>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</si>
  <si>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</si>
  <si>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</si>
  <si>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</si>
  <si>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</si>
  <si>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</si>
  <si>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</si>
  <si>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</si>
  <si>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</si>
  <si>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</si>
  <si>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</si>
  <si>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</si>
  <si>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</si>
  <si>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</si>
  <si>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</si>
  <si>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</si>
  <si>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</si>
  <si>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</si>
  <si>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</si>
  <si>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</si>
  <si>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</si>
  <si>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</si>
  <si>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</si>
  <si>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</si>
  <si>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</si>
  <si>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</si>
  <si>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</si>
  <si>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</si>
  <si>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</si>
  <si>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</si>
  <si>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</si>
  <si>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</si>
  <si>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</si>
  <si>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</si>
  <si>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</si>
  <si>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</si>
  <si>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</si>
  <si>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</si>
  <si>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</si>
  <si>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</si>
  <si>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</si>
  <si>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</si>
  <si>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</si>
  <si>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</si>
  <si>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</si>
  <si>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</si>
  <si>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</si>
  <si>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</si>
  <si>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</si>
  <si>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</si>
  <si>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</si>
  <si>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</si>
  <si>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</si>
  <si>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</si>
  <si>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</si>
  <si>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</si>
  <si>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</si>
  <si>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</si>
  <si>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</si>
  <si>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</si>
  <si>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</si>
  <si>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</si>
  <si>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</si>
  <si>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</si>
  <si>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</si>
  <si>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</si>
  <si>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</si>
  <si>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</si>
  <si>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</si>
  <si>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</si>
  <si>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</si>
  <si>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</si>
  <si>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</si>
  <si>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</si>
  <si>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</si>
  <si>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</si>
  <si>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</si>
  <si>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</si>
  <si>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</si>
  <si>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</si>
  <si>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</si>
  <si>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</si>
  <si>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</si>
  <si>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</si>
  <si>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</si>
  <si>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</si>
  <si>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</si>
  <si>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</si>
  <si>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</si>
  <si>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</si>
  <si>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</si>
  <si>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</si>
  <si>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</si>
  <si>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</si>
  <si>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</si>
  <si>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</si>
  <si>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</si>
  <si>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</si>
  <si>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</si>
  <si>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</si>
  <si>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</si>
  <si>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</si>
  <si>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</si>
  <si>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</si>
  <si>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</si>
  <si>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</si>
  <si>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</si>
  <si>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</si>
  <si>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</si>
  <si>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</si>
  <si>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</si>
  <si>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</si>
  <si>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</si>
  <si>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</si>
  <si>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</si>
  <si>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</si>
  <si>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</si>
  <si>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</si>
  <si>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</si>
  <si>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</si>
  <si>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</si>
  <si>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</si>
  <si>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</si>
  <si>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</si>
  <si>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</si>
  <si>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</si>
  <si>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</si>
  <si>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</si>
  <si>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</si>
  <si>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</si>
  <si>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</si>
  <si>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</si>
  <si>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</si>
  <si>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</si>
  <si>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</si>
  <si>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</si>
  <si>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</si>
  <si>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</si>
  <si>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</si>
  <si>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</si>
  <si>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</si>
  <si>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</si>
  <si>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</si>
  <si>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</si>
  <si>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</si>
  <si>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</si>
  <si>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</si>
  <si>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</si>
  <si>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</si>
  <si>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</si>
  <si>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</si>
  <si>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</si>
  <si>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</si>
  <si>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</si>
  <si>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</si>
  <si>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</si>
  <si>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</si>
  <si>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</si>
  <si>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</si>
  <si>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</si>
  <si>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</si>
  <si>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</si>
  <si>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</si>
  <si>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</si>
  <si>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</si>
  <si>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</si>
  <si>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</si>
  <si>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</si>
  <si>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</si>
  <si>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</si>
  <si>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</si>
  <si>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</si>
  <si>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</si>
  <si>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</si>
  <si>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</si>
  <si>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</si>
  <si>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</si>
  <si>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</si>
  <si>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</si>
  <si>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</si>
  <si>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</si>
  <si>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</si>
  <si>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</si>
  <si>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</si>
  <si>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</si>
  <si>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</si>
  <si>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</si>
  <si>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</si>
  <si>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</si>
  <si>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</si>
  <si>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</si>
  <si>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</si>
  <si>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</si>
  <si>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</si>
  <si>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</si>
  <si>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</si>
  <si>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</si>
  <si>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</si>
  <si>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</si>
  <si>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</si>
  <si>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</si>
  <si>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</si>
  <si>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</si>
  <si>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</si>
  <si>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</si>
  <si>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</si>
  <si>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</si>
  <si>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</si>
  <si>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</si>
  <si>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</si>
  <si>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</si>
  <si>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</si>
  <si>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</si>
  <si>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</si>
  <si>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</si>
  <si>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</si>
  <si>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</si>
  <si>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</si>
  <si>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</si>
  <si>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</si>
  <si>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</si>
  <si>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</si>
  <si>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</si>
  <si>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</si>
  <si>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</si>
  <si>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</si>
  <si>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</si>
  <si>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</si>
  <si>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</si>
  <si>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</si>
  <si>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</si>
  <si>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</si>
  <si>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</si>
  <si>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</si>
  <si>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</si>
  <si>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</si>
  <si>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</si>
  <si>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</si>
  <si>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</si>
  <si>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</si>
  <si>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</si>
  <si>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</si>
  <si>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</si>
  <si>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</si>
  <si>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</si>
  <si>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</si>
  <si>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</si>
  <si>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</si>
  <si>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</si>
  <si>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</si>
  <si>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</si>
  <si>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</si>
  <si>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</si>
  <si>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</si>
  <si>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</si>
  <si>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</si>
  <si>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</si>
  <si>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</si>
  <si>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</si>
  <si>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</si>
  <si>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</si>
  <si>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</si>
  <si>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</si>
  <si>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</si>
  <si>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</si>
  <si>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</si>
  <si>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</si>
  <si>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</si>
  <si>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</si>
  <si>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</si>
  <si>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</si>
  <si>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</si>
  <si>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</si>
  <si>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</si>
  <si>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</si>
  <si>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</si>
  <si>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</si>
  <si>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</si>
  <si>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</si>
  <si>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</si>
  <si>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</si>
  <si>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</si>
  <si>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</si>
  <si>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</si>
  <si>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</si>
  <si>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</si>
  <si>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</si>
  <si>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</si>
  <si>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</si>
  <si>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</si>
  <si>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</si>
  <si>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</si>
  <si>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</si>
  <si>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</si>
  <si>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</si>
  <si>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</si>
  <si>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</si>
  <si>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</si>
  <si>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</si>
  <si>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</si>
  <si>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</si>
  <si>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</si>
  <si>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</si>
  <si>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</si>
  <si>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</si>
  <si>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</si>
  <si>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</si>
  <si>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</si>
  <si>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</si>
  <si>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</si>
  <si>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</si>
  <si>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</si>
  <si>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</si>
  <si>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</si>
  <si>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</si>
  <si>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</si>
  <si>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</si>
  <si>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</si>
  <si>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</si>
  <si>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</si>
  <si>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</si>
  <si>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</si>
  <si>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</si>
  <si>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</si>
  <si>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</si>
  <si>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</si>
  <si>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</si>
  <si>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</si>
  <si>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</si>
  <si>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</si>
  <si>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</si>
  <si>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</si>
  <si>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</si>
  <si>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</si>
  <si>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</si>
  <si>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</si>
  <si>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</si>
  <si>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</si>
  <si>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</si>
  <si>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</si>
  <si>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</si>
  <si>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</si>
  <si>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</si>
  <si>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</si>
  <si>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</si>
  <si>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</si>
  <si>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</si>
  <si>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</si>
  <si>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</si>
  <si>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</si>
  <si>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</si>
  <si>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</si>
  <si>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</si>
  <si>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</si>
  <si>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</si>
  <si>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</si>
  <si>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</si>
  <si>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</si>
  <si>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</si>
  <si>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</si>
  <si>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</si>
  <si>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</si>
  <si>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</si>
  <si>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</si>
  <si>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</si>
  <si>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</si>
  <si>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</si>
  <si>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</si>
  <si>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</si>
  <si>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</si>
  <si>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</si>
  <si>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</si>
  <si>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</si>
  <si>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</si>
  <si>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</si>
  <si>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</si>
  <si>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</si>
  <si>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</si>
  <si>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</si>
  <si>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</si>
  <si>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</si>
  <si>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</si>
  <si>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</si>
  <si>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</si>
  <si>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</si>
  <si>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</si>
  <si>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</si>
  <si>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</si>
  <si>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</si>
  <si>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</si>
  <si>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</si>
  <si>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</si>
  <si>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</si>
  <si>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</si>
  <si>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</si>
  <si>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</si>
  <si>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</si>
  <si>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</si>
  <si>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</si>
  <si>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</si>
  <si>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</si>
  <si>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</si>
  <si>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</si>
  <si>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</si>
  <si>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</si>
  <si>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</si>
  <si>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</si>
  <si>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</si>
  <si>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</si>
  <si>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</si>
  <si>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</si>
  <si>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</si>
  <si>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</si>
  <si>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</si>
  <si>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</si>
  <si>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</si>
  <si>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</si>
  <si>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</si>
  <si>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</si>
  <si>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</si>
  <si>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</si>
  <si>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</si>
  <si>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</si>
  <si>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</si>
  <si>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</si>
  <si>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</si>
  <si>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</si>
  <si>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</si>
  <si>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</si>
  <si>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</si>
  <si>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</si>
  <si>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</si>
  <si>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</si>
  <si>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</si>
  <si>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</si>
  <si>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</si>
  <si>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</si>
  <si>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</si>
  <si>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</si>
  <si>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</si>
  <si>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</si>
  <si>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</si>
  <si>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</si>
  <si>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</si>
  <si>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</si>
  <si>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</si>
  <si>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</si>
  <si>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</si>
  <si>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</si>
  <si>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</si>
  <si>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</si>
  <si>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</si>
  <si>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</si>
  <si>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</si>
  <si>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</si>
  <si>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</si>
  <si>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</si>
  <si>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</si>
  <si>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</si>
  <si>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</si>
  <si>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</si>
  <si>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</si>
  <si>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</si>
  <si>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</si>
  <si>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</si>
  <si>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</si>
  <si>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</si>
  <si>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</si>
  <si>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</si>
  <si>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</si>
  <si>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</si>
  <si>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</si>
  <si>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</si>
  <si>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</si>
  <si>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</si>
  <si>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</si>
  <si>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</si>
  <si>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</si>
  <si>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</si>
  <si>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</si>
  <si>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</si>
  <si>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</si>
  <si>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</si>
  <si>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</si>
  <si>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</si>
  <si>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</si>
  <si>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</si>
  <si>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</si>
  <si>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</si>
  <si>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</si>
  <si>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</si>
  <si>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</si>
  <si>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</si>
  <si>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</si>
  <si>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</si>
  <si>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</si>
  <si>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</si>
  <si>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</si>
  <si>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</si>
  <si>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</si>
  <si>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</si>
  <si>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</si>
  <si>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</si>
  <si>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</si>
  <si>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</si>
  <si>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</si>
  <si>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</si>
  <si>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</si>
  <si>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</si>
  <si>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</si>
  <si>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</si>
  <si>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</si>
  <si>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</si>
  <si>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</si>
  <si>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</si>
  <si>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</si>
  <si>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</si>
  <si>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</si>
  <si>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</si>
  <si>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</si>
  <si>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</si>
  <si>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</si>
  <si>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</si>
  <si>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</si>
  <si>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</si>
  <si>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</si>
  <si>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</si>
  <si>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</si>
  <si>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</si>
  <si>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</si>
  <si>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</si>
  <si>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</si>
  <si>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</si>
  <si>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</si>
  <si>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</si>
  <si>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</si>
  <si>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</si>
  <si>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</si>
  <si>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</si>
  <si>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</si>
  <si>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</si>
  <si>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</si>
  <si>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</si>
  <si>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</si>
  <si>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</si>
  <si>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</si>
  <si>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</si>
  <si>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</si>
  <si>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</si>
  <si>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</si>
  <si>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</si>
  <si>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</si>
  <si>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</si>
  <si>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</si>
  <si>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</si>
  <si>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</si>
  <si>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</si>
  <si>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</si>
  <si>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</si>
  <si>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</si>
  <si>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</si>
  <si>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</si>
  <si>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</si>
  <si>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</si>
  <si>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</si>
  <si>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</si>
  <si>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</si>
  <si>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</si>
  <si>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</si>
  <si>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</si>
  <si>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</si>
  <si>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</si>
  <si>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</si>
  <si>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</si>
  <si>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</si>
  <si>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</si>
  <si>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</si>
  <si>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</si>
  <si>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</si>
  <si>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</si>
  <si>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</si>
  <si>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</si>
  <si>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</si>
  <si>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</si>
  <si>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</si>
  <si>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</si>
  <si>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</si>
  <si>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</si>
  <si>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</si>
  <si>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</si>
  <si>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</si>
  <si>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</si>
  <si>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</si>
  <si>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</si>
  <si>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</si>
  <si>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</si>
  <si>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</si>
  <si>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</si>
  <si>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</si>
  <si>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</si>
  <si>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</si>
  <si>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</si>
  <si>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</si>
  <si>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</si>
  <si>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</si>
  <si>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</si>
  <si>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</si>
  <si>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</si>
  <si>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</si>
  <si>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</si>
  <si>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</si>
  <si>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</si>
  <si>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</si>
  <si>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</si>
  <si>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</si>
  <si>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</si>
  <si>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</si>
  <si>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</si>
  <si>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</si>
  <si>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</si>
  <si>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</si>
  <si>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</si>
  <si>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</si>
  <si>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</si>
  <si>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</si>
  <si>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</si>
  <si>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</si>
  <si>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</si>
  <si>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</si>
  <si>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</si>
  <si>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</si>
  <si>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</si>
  <si>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</si>
  <si>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</si>
  <si>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</si>
  <si>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</si>
  <si>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</si>
  <si>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</si>
  <si>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</si>
  <si>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</si>
  <si>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</si>
  <si>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</si>
  <si>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</si>
  <si>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</si>
  <si>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</si>
  <si>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</si>
  <si>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</si>
  <si>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</si>
  <si>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</si>
  <si>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</si>
  <si>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</si>
  <si>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</si>
  <si>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</si>
  <si>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</si>
  <si>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</si>
  <si>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</si>
  <si>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</si>
  <si>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</si>
  <si>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</si>
  <si>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</si>
  <si>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</si>
  <si>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</si>
  <si>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</si>
  <si>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</si>
  <si>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</si>
  <si>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</si>
  <si>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</si>
  <si>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</si>
  <si>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</si>
  <si>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</si>
  <si>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</si>
  <si>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</si>
  <si>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</si>
  <si>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</si>
  <si>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</si>
  <si>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</si>
  <si>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</si>
  <si>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</si>
  <si>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</si>
  <si>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</si>
  <si>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</si>
  <si>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</si>
  <si>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</si>
  <si>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</si>
  <si>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</si>
  <si>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</si>
  <si>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</si>
  <si>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</si>
  <si>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</si>
  <si>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</si>
  <si>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</si>
  <si>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</si>
  <si>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</si>
  <si>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</si>
  <si>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</si>
  <si>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</si>
  <si>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</si>
  <si>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</si>
  <si>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</si>
  <si>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</si>
  <si>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</si>
  <si>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</si>
  <si>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</si>
  <si>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</si>
  <si>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</si>
  <si>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</si>
  <si>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</si>
  <si>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</si>
  <si>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</si>
  <si>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</si>
  <si>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</si>
  <si>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</si>
  <si>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</si>
  <si>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</si>
  <si>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</si>
  <si>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</si>
  <si>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</si>
  <si>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</si>
  <si>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</si>
  <si>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</si>
  <si>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</si>
  <si>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</si>
  <si>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</si>
  <si>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</si>
  <si>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</si>
  <si>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</si>
  <si>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</si>
  <si>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</si>
  <si>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</si>
  <si>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</si>
  <si>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</si>
  <si>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</si>
  <si>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</si>
  <si>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</si>
  <si>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</si>
  <si>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</si>
  <si>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</si>
  <si>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</si>
  <si>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</si>
  <si>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</si>
  <si>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</si>
  <si>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</si>
  <si>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</si>
  <si>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</si>
  <si>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</si>
  <si>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</si>
  <si>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</si>
  <si>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</si>
  <si>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</si>
  <si>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</si>
  <si>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</si>
  <si>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</si>
  <si>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</si>
  <si>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</si>
  <si>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</si>
  <si>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</si>
  <si>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</si>
  <si>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</si>
  <si>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</si>
  <si>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</si>
  <si>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</si>
  <si>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</si>
  <si>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</si>
  <si>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</si>
  <si>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</si>
  <si>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</si>
  <si>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</si>
  <si>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</si>
  <si>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</si>
  <si>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</si>
  <si>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</si>
  <si>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</si>
  <si>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</si>
  <si>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</si>
  <si>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</si>
  <si>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</si>
  <si>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</si>
  <si>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</si>
  <si>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</si>
  <si>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</si>
  <si>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</si>
  <si>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</si>
  <si>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</si>
  <si>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</si>
  <si>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</si>
  <si>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</si>
  <si>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</si>
  <si>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</si>
  <si>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</si>
  <si>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</si>
  <si>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</si>
  <si>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</si>
  <si>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</si>
  <si>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</si>
  <si>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</si>
  <si>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</si>
  <si>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</si>
  <si>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</si>
  <si>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</si>
  <si>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</si>
  <si>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</si>
  <si>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</si>
  <si>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</si>
  <si>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</si>
  <si>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</si>
  <si>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</si>
  <si>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</si>
  <si>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</si>
  <si>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</si>
  <si>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</si>
  <si>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</si>
  <si>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</si>
  <si>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</si>
  <si>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</si>
  <si>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</si>
  <si>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</si>
  <si>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</si>
  <si>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</si>
  <si>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</si>
  <si>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</si>
  <si>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</si>
  <si>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</si>
  <si>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</si>
  <si>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</si>
  <si>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</si>
  <si>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</si>
  <si>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</si>
  <si>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</si>
  <si>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</si>
  <si>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</si>
  <si>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</si>
  <si>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</si>
  <si>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</si>
  <si>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</si>
  <si>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</si>
  <si>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</si>
  <si>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</si>
  <si>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</si>
  <si>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</si>
  <si>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</si>
  <si>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</si>
  <si>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</si>
  <si>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</si>
  <si>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</si>
  <si>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</si>
  <si>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</si>
  <si>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</si>
  <si>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</si>
  <si>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</si>
  <si>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</si>
  <si>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</si>
  <si>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</si>
  <si>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</si>
  <si>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</si>
  <si>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</si>
  <si>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</si>
  <si>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</si>
  <si>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</si>
  <si>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</si>
  <si>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</si>
  <si>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</si>
  <si>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</si>
  <si>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</si>
  <si>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</si>
  <si>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</si>
  <si>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</si>
  <si>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</si>
  <si>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</si>
  <si>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</si>
  <si>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</si>
  <si>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</si>
  <si>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</si>
  <si>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</si>
  <si>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</si>
  <si>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</si>
  <si>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</si>
  <si>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</si>
  <si>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</si>
  <si>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</si>
  <si>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</si>
  <si>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</si>
  <si>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</si>
  <si>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</si>
  <si>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</si>
  <si>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</si>
  <si>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</si>
  <si>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</si>
  <si>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</si>
  <si>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</si>
  <si>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</si>
  <si>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</si>
  <si>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</si>
  <si>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</si>
  <si>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</si>
  <si>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</si>
  <si>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</si>
  <si>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</si>
  <si>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</si>
  <si>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</si>
  <si>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</si>
  <si>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</si>
  <si>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</si>
  <si>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</si>
  <si>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</si>
  <si>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</si>
  <si>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</si>
  <si>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</si>
  <si>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</si>
  <si>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</si>
  <si>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</si>
  <si>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</si>
  <si>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</si>
  <si>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</si>
  <si>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</si>
  <si>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</si>
  <si>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</si>
  <si>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</si>
  <si>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</si>
  <si>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</si>
  <si>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</si>
  <si>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</si>
  <si>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</si>
  <si>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</si>
  <si>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</si>
  <si>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</si>
  <si>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</si>
  <si>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</si>
  <si>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</si>
  <si>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</si>
  <si>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</si>
  <si>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</si>
  <si>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</si>
  <si>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</si>
  <si>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</si>
  <si>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</si>
  <si>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</si>
  <si>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</si>
  <si>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</si>
  <si>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</si>
  <si>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</si>
  <si>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</si>
  <si>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</si>
  <si>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</si>
  <si>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</si>
  <si>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</si>
  <si>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</si>
  <si>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</si>
  <si>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</si>
  <si>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</si>
  <si>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</si>
  <si>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</si>
  <si>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</si>
  <si>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</si>
  <si>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</si>
  <si>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</si>
  <si>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</si>
  <si>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</si>
  <si>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</si>
  <si>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</si>
  <si>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</si>
  <si>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</si>
  <si>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</si>
  <si>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</si>
  <si>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</si>
  <si>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</si>
  <si>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</si>
  <si>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</si>
  <si>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</si>
  <si>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</si>
  <si>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</si>
  <si>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</si>
  <si>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</si>
  <si>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</si>
  <si>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</si>
  <si>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</si>
  <si>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</si>
  <si>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</si>
  <si>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</si>
  <si>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</si>
  <si>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</si>
  <si>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</si>
  <si>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</si>
  <si>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</si>
  <si>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</si>
  <si>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</si>
  <si>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</si>
  <si>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</si>
  <si>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</si>
  <si>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</si>
  <si>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</si>
  <si>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</si>
  <si>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</si>
  <si>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</si>
  <si>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</si>
  <si>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</si>
  <si>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</si>
  <si>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</si>
  <si>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</si>
  <si>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</si>
  <si>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</si>
  <si>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</si>
  <si>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</si>
  <si>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</si>
  <si>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</si>
  <si>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</si>
  <si>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</si>
  <si>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</si>
  <si>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</si>
  <si>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</si>
  <si>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</si>
  <si>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</si>
  <si>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</si>
  <si>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</si>
  <si>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</si>
  <si>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</si>
  <si>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</si>
  <si>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</si>
  <si>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</si>
  <si>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</si>
  <si>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</si>
  <si>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</si>
  <si>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</si>
  <si>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</si>
  <si>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</si>
  <si>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</si>
  <si>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</si>
  <si>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</si>
  <si>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</si>
  <si>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</si>
  <si>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</si>
  <si>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</si>
  <si>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</si>
  <si>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</si>
  <si>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</si>
  <si>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</si>
  <si>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</si>
  <si>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</si>
  <si>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</si>
  <si>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</si>
  <si>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</si>
  <si>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</si>
  <si>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</si>
  <si>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</si>
  <si>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</si>
  <si>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</si>
  <si>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</si>
  <si>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</si>
  <si>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</si>
  <si>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</si>
  <si>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</si>
  <si>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</si>
  <si>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</si>
  <si>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</si>
  <si>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</si>
  <si>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</si>
  <si>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</si>
  <si>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</si>
  <si>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</si>
  <si>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</si>
  <si>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</si>
  <si>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</si>
  <si>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</si>
  <si>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</si>
  <si>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</si>
  <si>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</si>
  <si>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</si>
  <si>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</si>
  <si>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</si>
  <si>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</si>
  <si>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</si>
  <si>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</si>
  <si>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</si>
  <si>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</si>
  <si>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</si>
  <si>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</si>
  <si>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</si>
  <si>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</si>
  <si>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</si>
  <si>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</si>
  <si>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</si>
  <si>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</si>
  <si>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</si>
  <si>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</si>
  <si>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</si>
  <si>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</si>
  <si>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</si>
  <si>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</si>
  <si>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</si>
  <si>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</si>
  <si>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</si>
  <si>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</si>
  <si>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</si>
  <si>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</si>
  <si>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</si>
  <si>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</si>
  <si>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</si>
  <si>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</si>
  <si>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</si>
  <si>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</si>
  <si>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</si>
  <si>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</si>
  <si>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</si>
  <si>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</si>
  <si>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</si>
  <si>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</si>
  <si>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</si>
  <si>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</si>
  <si>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</si>
  <si>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</si>
  <si>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</si>
  <si>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</si>
  <si>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</si>
  <si>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</si>
  <si>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</si>
  <si>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</si>
  <si>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</si>
  <si>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</si>
  <si>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</si>
  <si>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</si>
  <si>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</si>
  <si>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</si>
  <si>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</si>
  <si>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</si>
  <si>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</si>
  <si>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</si>
  <si>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</si>
  <si>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</si>
  <si>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</si>
  <si>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</si>
  <si>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</si>
  <si>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</si>
  <si>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</si>
  <si>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</si>
  <si>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</si>
  <si>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</si>
  <si>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</si>
  <si>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</si>
  <si>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</si>
  <si>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</si>
  <si>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</si>
  <si>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</si>
  <si>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</si>
  <si>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</si>
  <si>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</si>
  <si>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</si>
  <si>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</si>
  <si>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</si>
  <si>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</si>
  <si>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</si>
  <si>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</si>
  <si>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</si>
  <si>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</si>
  <si>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</si>
  <si>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</si>
  <si>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</si>
  <si>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</si>
  <si>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</si>
  <si>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</si>
  <si>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</si>
  <si>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</si>
  <si>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</si>
  <si>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</si>
  <si>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</si>
  <si>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</si>
  <si>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</si>
  <si>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</si>
  <si>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</si>
  <si>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</si>
  <si>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</si>
  <si>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</si>
  <si>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</si>
  <si>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</si>
  <si>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</si>
  <si>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</si>
  <si>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</si>
  <si>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</si>
  <si>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</si>
  <si>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</si>
  <si>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</si>
  <si>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</si>
  <si>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</si>
  <si>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</si>
  <si>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</si>
  <si>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</si>
  <si>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</si>
  <si>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</si>
  <si>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</si>
  <si>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</si>
  <si>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</si>
  <si>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</si>
  <si>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</si>
  <si>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</si>
  <si>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</si>
  <si>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</si>
  <si>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</si>
  <si>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</si>
  <si>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</si>
  <si>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</si>
  <si>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</si>
  <si>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</si>
  <si>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</si>
  <si>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</si>
  <si>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</si>
  <si>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</si>
  <si>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</si>
  <si>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</si>
  <si>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</si>
  <si>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</si>
  <si>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</si>
  <si>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</si>
  <si>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</si>
  <si>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</si>
  <si>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</si>
  <si>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</si>
  <si>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</si>
  <si>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</si>
  <si>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</si>
  <si>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</si>
  <si>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</si>
  <si>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</si>
  <si>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</si>
  <si>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</si>
  <si>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</si>
  <si>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</si>
  <si>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</si>
  <si>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</si>
  <si>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</si>
  <si>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</si>
  <si>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</si>
  <si>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</si>
  <si>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</si>
  <si>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</si>
  <si>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</si>
  <si>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</si>
  <si>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</si>
  <si>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</si>
  <si>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</si>
  <si>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</si>
  <si>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</si>
  <si>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</si>
  <si>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</si>
  <si>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</si>
  <si>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</si>
  <si>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</si>
  <si>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</si>
  <si>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</si>
  <si>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</si>
  <si>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</si>
  <si>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</si>
  <si>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</si>
  <si>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</si>
  <si>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</si>
  <si>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</si>
  <si>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</si>
  <si>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</si>
  <si>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</si>
  <si>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</si>
  <si>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</si>
  <si>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</si>
  <si>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</si>
  <si>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</si>
  <si>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</si>
  <si>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</si>
  <si>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</si>
  <si>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</si>
  <si>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</si>
  <si>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</si>
  <si>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</si>
  <si>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</si>
  <si>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</si>
  <si>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</si>
  <si>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</si>
  <si>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</si>
  <si>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</si>
  <si>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</si>
  <si>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</si>
  <si>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</si>
  <si>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</si>
  <si>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</si>
  <si>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</si>
  <si>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</si>
  <si>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</si>
  <si>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</si>
  <si>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</si>
  <si>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</si>
  <si>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</si>
  <si>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</si>
  <si>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</si>
  <si>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</si>
  <si>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</si>
  <si>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</si>
  <si>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</si>
  <si>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</si>
  <si>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</si>
  <si>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</si>
  <si>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</si>
  <si>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</si>
  <si>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</si>
  <si>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</si>
  <si>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</si>
  <si>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</si>
  <si>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</si>
  <si>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</si>
  <si>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</si>
  <si>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</si>
  <si>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</si>
  <si>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</si>
  <si>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</si>
  <si>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</si>
  <si>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</si>
  <si>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</si>
  <si>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</si>
  <si>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</si>
  <si>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</si>
  <si>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</si>
  <si>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</si>
  <si>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</si>
  <si>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</si>
  <si>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</si>
  <si>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</si>
  <si>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</si>
  <si>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</si>
  <si>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</si>
  <si>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</si>
  <si>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</si>
  <si>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</si>
  <si>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</si>
  <si>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</si>
  <si>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</si>
  <si>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</si>
  <si>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</si>
  <si>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</si>
  <si>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</si>
  <si>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</si>
  <si>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</si>
  <si>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</si>
  <si>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</si>
  <si>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</si>
  <si>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</si>
  <si>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</si>
  <si>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</si>
  <si>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</si>
  <si>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</si>
  <si>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</si>
  <si>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</si>
  <si>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</si>
  <si>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</si>
  <si>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</si>
  <si>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</si>
  <si>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</si>
  <si>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</si>
  <si>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</si>
  <si>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</si>
  <si>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</si>
  <si>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</si>
  <si>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</si>
  <si>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</si>
  <si>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</si>
  <si>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</si>
  <si>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</si>
  <si>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</si>
  <si>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</si>
  <si>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</si>
  <si>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</si>
  <si>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</si>
  <si>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</si>
  <si>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</si>
  <si>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</si>
  <si>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</si>
  <si>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</si>
  <si>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</si>
  <si>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</si>
  <si>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</si>
  <si>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</si>
  <si>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</si>
  <si>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</si>
  <si>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</si>
  <si>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</si>
  <si>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</si>
  <si>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</si>
  <si>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</si>
  <si>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</si>
  <si>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</si>
  <si>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</si>
  <si>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</si>
  <si>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</si>
  <si>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</si>
  <si>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</si>
  <si>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</si>
  <si>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</si>
  <si>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</si>
  <si>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</si>
  <si>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</si>
  <si>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</si>
  <si>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</si>
  <si>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</si>
  <si>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</si>
  <si>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</si>
  <si>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</si>
  <si>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</si>
  <si>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</si>
  <si>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</si>
  <si>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</si>
  <si>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</si>
  <si>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</si>
  <si>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</si>
  <si>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</si>
  <si>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</si>
  <si>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</si>
  <si>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</si>
  <si>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</si>
  <si>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</si>
  <si>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</si>
  <si>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</si>
  <si>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</si>
  <si>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</si>
  <si>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</si>
  <si>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</si>
  <si>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</si>
  <si>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</si>
  <si>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</si>
  <si>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</si>
  <si>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</si>
  <si>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</si>
  <si>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</si>
  <si>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</si>
  <si>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</si>
  <si>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</si>
  <si>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</si>
  <si>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</si>
  <si>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</si>
  <si>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</si>
  <si>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</si>
  <si>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</si>
  <si>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</si>
  <si>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</si>
  <si>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</si>
  <si>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</si>
  <si>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</si>
  <si>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</si>
  <si>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</si>
  <si>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</si>
  <si>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</si>
  <si>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</si>
  <si>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</si>
  <si>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</si>
  <si>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</si>
  <si>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</si>
  <si>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</si>
  <si>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</si>
  <si>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</si>
  <si>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</si>
  <si>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</si>
  <si>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</si>
  <si>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</si>
  <si>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</si>
  <si>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</si>
  <si>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</si>
  <si>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</si>
  <si>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</si>
  <si>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</si>
  <si>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</si>
  <si>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</si>
  <si>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</si>
  <si>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</si>
  <si>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</si>
  <si>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</si>
  <si>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</si>
  <si>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</si>
  <si>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</si>
  <si>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</si>
  <si>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</si>
  <si>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</si>
  <si>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</si>
  <si>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</si>
  <si>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</si>
  <si>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</si>
  <si>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</si>
  <si>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</si>
  <si>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</si>
  <si>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</si>
  <si>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</si>
  <si>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</si>
  <si>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</si>
  <si>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</si>
  <si>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</si>
  <si>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</si>
  <si>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</si>
  <si>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</si>
  <si>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</si>
  <si>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</si>
  <si>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</si>
  <si>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</si>
  <si>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</si>
  <si>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</si>
  <si>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</si>
  <si>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</si>
  <si>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</si>
  <si>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</si>
  <si>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</si>
  <si>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</si>
  <si>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</si>
  <si>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</si>
  <si>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</si>
  <si>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</si>
  <si>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</si>
  <si>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</si>
  <si>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</si>
  <si>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</si>
  <si>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</si>
  <si>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</si>
  <si>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</si>
  <si>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</si>
  <si>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</si>
  <si>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</si>
  <si>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</si>
  <si>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</si>
  <si>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</si>
  <si>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</si>
  <si>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</si>
  <si>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</si>
  <si>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</si>
  <si>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</si>
  <si>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</si>
  <si>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</si>
  <si>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</si>
  <si>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</si>
  <si>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</si>
  <si>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</si>
  <si>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</si>
  <si>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</si>
  <si>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</si>
  <si>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</si>
  <si>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</si>
  <si>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</si>
  <si>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</si>
  <si>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</si>
  <si>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</si>
  <si>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</si>
  <si>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</si>
  <si>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</si>
  <si>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</si>
  <si>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</si>
  <si>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</si>
  <si>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</si>
  <si>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</si>
  <si>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</si>
  <si>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</si>
  <si>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</si>
  <si>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</si>
  <si>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</si>
  <si>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</si>
  <si>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</si>
  <si>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</si>
  <si>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</si>
  <si>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</si>
  <si>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</si>
  <si>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</si>
  <si>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</si>
  <si>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</si>
  <si>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</si>
  <si>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</si>
  <si>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</si>
  <si>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</si>
  <si>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</si>
  <si>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</si>
  <si>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</si>
  <si>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</si>
  <si>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</si>
  <si>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</si>
  <si>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</si>
  <si>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</si>
  <si>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</si>
  <si>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</si>
  <si>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</si>
  <si>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</si>
  <si>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</si>
  <si>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</si>
  <si>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</si>
  <si>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</si>
  <si>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</si>
  <si>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</si>
  <si>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</si>
  <si>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</si>
  <si>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</si>
  <si>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</si>
  <si>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</si>
  <si>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</si>
  <si>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</si>
  <si>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</si>
  <si>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</si>
  <si>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</si>
  <si>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</si>
  <si>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</si>
  <si>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</si>
  <si>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</si>
  <si>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</si>
  <si>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</si>
  <si>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</si>
  <si>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</si>
  <si>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</si>
  <si>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</si>
  <si>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</si>
  <si>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</si>
  <si>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</si>
  <si>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</si>
  <si>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</si>
  <si>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</si>
  <si>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</si>
  <si>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</si>
  <si>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</si>
  <si>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</si>
  <si>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</si>
  <si>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</si>
  <si>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</si>
  <si>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</si>
  <si>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</si>
  <si>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</si>
  <si>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</si>
  <si>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</si>
  <si>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</si>
  <si>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</si>
  <si>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</si>
  <si>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</si>
  <si>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</si>
  <si>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</si>
  <si>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</si>
  <si>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</si>
  <si>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</si>
  <si>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</si>
  <si>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</si>
  <si>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</si>
  <si>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</si>
  <si>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</si>
  <si>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</si>
  <si>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</si>
  <si>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</si>
  <si>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</si>
  <si>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</si>
  <si>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</si>
  <si>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</si>
  <si>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</si>
  <si>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</si>
  <si>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</si>
  <si>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</si>
  <si>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</si>
  <si>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</si>
  <si>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</si>
  <si>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</si>
  <si>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</si>
  <si>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</si>
  <si>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</si>
  <si>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</si>
  <si>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</si>
  <si>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</si>
  <si>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</si>
  <si>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</si>
  <si>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</si>
  <si>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</si>
  <si>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</si>
  <si>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</si>
  <si>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</si>
  <si>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</si>
  <si>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</si>
  <si>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</si>
  <si>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</si>
  <si>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</si>
  <si>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</si>
  <si>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</si>
  <si>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</si>
  <si>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</si>
  <si>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</si>
  <si>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</si>
  <si>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</si>
  <si>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</si>
  <si>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</si>
  <si>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</si>
  <si>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</si>
  <si>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</si>
  <si>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</si>
  <si>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</si>
  <si>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</si>
  <si>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</si>
  <si>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</si>
  <si>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</si>
  <si>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</si>
  <si>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</si>
  <si>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</si>
  <si>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</si>
  <si>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</si>
  <si>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</si>
  <si>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</si>
  <si>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</si>
  <si>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</si>
  <si>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</si>
  <si>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</si>
  <si>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</si>
  <si>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</si>
  <si>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</si>
  <si>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</si>
  <si>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</si>
  <si>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</si>
  <si>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</si>
  <si>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</si>
  <si>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</si>
  <si>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</si>
  <si>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</si>
  <si>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</si>
  <si>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</si>
  <si>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</si>
  <si>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</si>
  <si>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</si>
  <si>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</si>
  <si>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</si>
  <si>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</si>
  <si>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</si>
  <si>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</si>
  <si>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</si>
  <si>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</si>
  <si>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</si>
  <si>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</si>
  <si>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</si>
  <si>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</si>
  <si>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</si>
  <si>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</si>
  <si>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</si>
  <si>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</si>
  <si>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</si>
  <si>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</si>
  <si>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</si>
  <si>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</si>
  <si>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</si>
  <si>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</si>
  <si>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</si>
  <si>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</si>
  <si>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</si>
  <si>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</si>
  <si>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</si>
  <si>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</si>
  <si>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</si>
  <si>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</si>
  <si>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</si>
  <si>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</si>
  <si>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</si>
  <si>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</si>
  <si>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</si>
  <si>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</si>
  <si>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</si>
  <si>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</si>
  <si>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</si>
  <si>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</si>
  <si>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</si>
  <si>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</si>
  <si>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</si>
  <si>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</si>
  <si>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</si>
  <si>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</si>
  <si>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</si>
  <si>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</si>
  <si>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</si>
  <si>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</si>
  <si>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</si>
  <si>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</si>
  <si>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</si>
  <si>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</si>
  <si>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</si>
  <si>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</si>
  <si>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</si>
  <si>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</si>
  <si>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</si>
  <si>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</si>
  <si>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</si>
  <si>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</si>
  <si>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</si>
  <si>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</si>
  <si>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</si>
  <si>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</si>
  <si>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</si>
  <si>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</si>
  <si>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</si>
  <si>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</si>
  <si>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</si>
  <si>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</si>
  <si>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</si>
  <si>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</si>
  <si>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</si>
  <si>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</si>
  <si>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</si>
  <si>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</si>
  <si>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</si>
  <si>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</si>
  <si>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</si>
  <si>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</si>
  <si>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</si>
  <si>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</si>
  <si>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</si>
  <si>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</si>
  <si>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</si>
  <si>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</si>
  <si>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</si>
  <si>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</si>
  <si>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</si>
  <si>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</si>
  <si>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</si>
  <si>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</si>
  <si>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</si>
  <si>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</si>
  <si>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</si>
  <si>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</si>
  <si>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</si>
  <si>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</si>
  <si>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</si>
  <si>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</si>
  <si>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</si>
  <si>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</si>
  <si>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</si>
  <si>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</si>
  <si>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</si>
  <si>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</si>
  <si>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</si>
  <si>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</si>
  <si>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</si>
  <si>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</si>
  <si>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</si>
  <si>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</si>
  <si>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</si>
  <si>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</si>
  <si>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</si>
  <si>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</si>
  <si>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</si>
  <si>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</si>
  <si>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</si>
  <si>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</si>
  <si>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</si>
  <si>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</si>
  <si>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</si>
  <si>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</si>
  <si>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</si>
  <si>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</si>
  <si>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</si>
  <si>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</si>
  <si>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</si>
  <si>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</si>
  <si>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</si>
  <si>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</si>
  <si>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</si>
  <si>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</si>
  <si>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</si>
  <si>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</si>
  <si>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</si>
  <si>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</si>
  <si>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</si>
  <si>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</si>
  <si>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</si>
  <si>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</si>
  <si>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</si>
  <si>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</si>
  <si>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</si>
  <si>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</si>
  <si>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</si>
  <si>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</si>
  <si>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</si>
  <si>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</si>
  <si>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</si>
  <si>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</si>
  <si>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</si>
  <si>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</si>
  <si>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</si>
  <si>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</si>
  <si>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</si>
  <si>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</si>
  <si>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</si>
  <si>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</si>
  <si>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</si>
  <si>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</si>
  <si>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</si>
  <si>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</si>
  <si>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</si>
  <si>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</si>
  <si>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</si>
  <si>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</si>
  <si>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</si>
  <si>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</si>
  <si>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</si>
  <si>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</si>
  <si>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</si>
  <si>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</si>
  <si>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</si>
  <si>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</si>
  <si>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</si>
  <si>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</si>
  <si>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</si>
  <si>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</si>
  <si>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</si>
  <si>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</si>
  <si>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</si>
  <si>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</si>
  <si>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</si>
  <si>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</si>
  <si>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</si>
  <si>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</si>
  <si>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</si>
  <si>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</si>
  <si>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</si>
  <si>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</si>
  <si>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</si>
  <si>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</si>
  <si>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</si>
  <si>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</si>
  <si>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</si>
  <si>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</si>
  <si>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</si>
  <si>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</si>
  <si>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</si>
  <si>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</si>
  <si>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</si>
  <si>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</si>
  <si>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</si>
  <si>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</si>
  <si>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</si>
  <si>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</si>
  <si>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</si>
  <si>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</si>
  <si>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</si>
  <si>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</si>
  <si>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</si>
  <si>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</si>
  <si>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</si>
  <si>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</si>
  <si>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</si>
  <si>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</si>
  <si>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</si>
  <si>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</si>
  <si>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</si>
  <si>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</si>
  <si>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</si>
  <si>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</si>
  <si>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</si>
  <si>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</si>
  <si>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</si>
  <si>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</si>
  <si>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</si>
  <si>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</si>
  <si>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</si>
  <si>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</si>
  <si>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</si>
  <si>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</si>
  <si>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</si>
  <si>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</si>
  <si>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</si>
  <si>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</si>
  <si>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</si>
  <si>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</si>
  <si>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</si>
  <si>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</si>
  <si>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</si>
  <si>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</si>
  <si>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</si>
  <si>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</si>
  <si>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</si>
  <si>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</si>
  <si>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</si>
  <si>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</si>
  <si>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</si>
  <si>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</si>
  <si>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</si>
  <si>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</si>
  <si>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</si>
  <si>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</si>
  <si>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</si>
  <si>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</si>
  <si>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</si>
  <si>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</si>
  <si>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</si>
  <si>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</si>
  <si>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</si>
  <si>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</si>
  <si>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</si>
  <si>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</si>
  <si>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</si>
  <si>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</si>
  <si>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</si>
  <si>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</si>
  <si>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</si>
  <si>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</si>
  <si>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</si>
  <si>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</si>
  <si>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</si>
  <si>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</si>
  <si>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</si>
  <si>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</si>
  <si>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</si>
  <si>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</si>
  <si>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</si>
  <si>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</si>
  <si>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</si>
  <si>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</si>
  <si>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</si>
  <si>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</si>
  <si>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</si>
  <si>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</si>
  <si>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</si>
  <si>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</si>
  <si>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</si>
  <si>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</si>
  <si>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</si>
  <si>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</si>
  <si>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</si>
  <si>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</si>
  <si>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</si>
  <si>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</si>
  <si>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</si>
  <si>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</si>
  <si>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</si>
  <si>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</si>
  <si>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</si>
  <si>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</si>
  <si>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</si>
  <si>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</si>
  <si>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</si>
  <si>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</si>
  <si>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</si>
  <si>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</si>
  <si>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</si>
  <si>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</si>
  <si>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</si>
  <si>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</si>
  <si>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</si>
  <si>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</si>
  <si>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</si>
  <si>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</si>
  <si>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</si>
  <si>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</si>
  <si>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</si>
  <si>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</si>
  <si>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</si>
  <si>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</si>
  <si>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</si>
  <si>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</si>
  <si>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</si>
  <si>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</si>
  <si>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</si>
  <si>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</si>
  <si>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</si>
  <si>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</si>
  <si>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</si>
  <si>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</si>
  <si>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</si>
  <si>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</si>
  <si>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</si>
  <si>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</si>
  <si>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</si>
  <si>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</si>
  <si>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</si>
  <si>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</si>
  <si>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</si>
  <si>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</si>
  <si>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</si>
  <si>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</si>
  <si>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</si>
  <si>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</si>
  <si>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</si>
  <si>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</si>
  <si>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</si>
  <si>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</si>
  <si>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</si>
  <si>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</si>
  <si>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</si>
  <si>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</si>
  <si>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</si>
  <si>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</si>
  <si>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</si>
  <si>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</si>
  <si>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</si>
  <si>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</si>
  <si>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</si>
  <si>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</si>
  <si>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</si>
  <si>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</si>
  <si>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</si>
  <si>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</si>
  <si>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</si>
  <si>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</si>
  <si>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</si>
  <si>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</si>
  <si>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</si>
  <si>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</si>
  <si>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</si>
  <si>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</si>
  <si>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</si>
  <si>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</si>
  <si>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</si>
  <si>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</si>
  <si>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</si>
  <si>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</si>
  <si>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</si>
  <si>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</si>
  <si>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</si>
  <si>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</si>
  <si>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</si>
  <si>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</si>
  <si>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</si>
  <si>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</si>
  <si>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</si>
  <si>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</si>
  <si>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</si>
  <si>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</si>
  <si>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</si>
  <si>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</si>
  <si>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</si>
  <si>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</si>
  <si>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</si>
  <si>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</si>
  <si>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</si>
  <si>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</si>
  <si>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</si>
  <si>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</si>
  <si>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</si>
  <si>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</si>
  <si>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</si>
  <si>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</si>
  <si>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</si>
  <si>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</si>
  <si>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</si>
  <si>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</si>
  <si>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</si>
  <si>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</si>
  <si>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</si>
  <si>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</si>
  <si>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</si>
  <si>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</si>
  <si>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</si>
  <si>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</si>
  <si>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</si>
  <si>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</si>
  <si>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</si>
  <si>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</si>
  <si>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</si>
  <si>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</si>
  <si>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</si>
  <si>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</si>
  <si>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</si>
  <si>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</si>
  <si>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</si>
  <si>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</si>
  <si>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</si>
  <si>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</si>
  <si>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</si>
  <si>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</si>
  <si>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</si>
  <si>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</si>
  <si>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</si>
  <si>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</si>
  <si>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</si>
  <si>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</si>
  <si>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</si>
  <si>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</si>
  <si>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</si>
  <si>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</si>
  <si>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</si>
  <si>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</si>
  <si>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</si>
  <si>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</si>
  <si>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</si>
  <si>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</si>
  <si>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</si>
  <si>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</si>
  <si>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</si>
  <si>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</si>
  <si>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</si>
  <si>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</si>
  <si>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</si>
  <si>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</si>
  <si>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</si>
  <si>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</si>
  <si>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</si>
  <si>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</si>
  <si>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</si>
  <si>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</si>
  <si>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</si>
  <si>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</si>
  <si>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</si>
  <si>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</si>
  <si>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</si>
  <si>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</si>
  <si>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</si>
  <si>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</si>
  <si>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</si>
  <si>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</si>
  <si>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</si>
  <si>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</si>
  <si>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</si>
  <si>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</si>
  <si>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</si>
  <si>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</si>
  <si>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</si>
  <si>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</si>
  <si>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</si>
  <si>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</si>
  <si>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</si>
  <si>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</si>
  <si>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</si>
  <si>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</si>
  <si>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</si>
  <si>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</si>
  <si>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</si>
  <si>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</si>
  <si>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</si>
  <si>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</si>
  <si>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</si>
  <si>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</si>
  <si>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</si>
  <si>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</si>
  <si>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</si>
  <si>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</si>
  <si>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</si>
  <si>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</si>
  <si>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</si>
  <si>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</si>
  <si>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</si>
  <si>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</si>
  <si>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</si>
  <si>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</si>
  <si>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</si>
  <si>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</si>
  <si>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</si>
  <si>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</si>
  <si>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</si>
  <si>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</si>
  <si>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</si>
  <si>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</si>
  <si>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</si>
  <si>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</si>
  <si>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</si>
  <si>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</si>
  <si>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</si>
  <si>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</si>
  <si>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</si>
  <si>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</si>
  <si>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</si>
  <si>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</si>
  <si>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</si>
  <si>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</si>
  <si>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</si>
  <si>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</si>
  <si>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</si>
  <si>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</si>
  <si>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</si>
  <si>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</si>
  <si>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</si>
  <si>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</si>
  <si>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</si>
  <si>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</si>
  <si>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</si>
  <si>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</si>
  <si>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</si>
  <si>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</si>
  <si>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</si>
  <si>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</si>
  <si>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</si>
  <si>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</si>
  <si>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</si>
  <si>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</si>
  <si>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</si>
  <si>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</si>
  <si>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</si>
  <si>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</si>
  <si>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</si>
  <si>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</si>
  <si>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</si>
  <si>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</si>
  <si>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</si>
  <si>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</si>
  <si>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</si>
  <si>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</si>
  <si>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</si>
  <si>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</si>
  <si>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</si>
  <si>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</si>
  <si>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</si>
  <si>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</si>
  <si>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</si>
  <si>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</si>
  <si>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</si>
  <si>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</si>
  <si>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</si>
  <si>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</si>
  <si>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</si>
  <si>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</si>
  <si>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</si>
  <si>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</si>
  <si>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</si>
  <si>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</si>
  <si>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</si>
  <si>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</si>
  <si>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</si>
  <si>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</si>
  <si>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</si>
  <si>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</si>
  <si>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</si>
  <si>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</si>
  <si>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</si>
  <si>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</si>
  <si>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</si>
  <si>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</si>
  <si>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</si>
  <si>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</si>
  <si>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</si>
  <si>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</si>
  <si>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</si>
  <si>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</si>
  <si>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</si>
  <si>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</si>
  <si>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</si>
  <si>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</si>
  <si>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</si>
  <si>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</si>
  <si>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</si>
  <si>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</si>
  <si>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</si>
  <si>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</si>
  <si>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</si>
  <si>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</si>
  <si>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</si>
  <si>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</si>
  <si>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</si>
  <si>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</si>
  <si>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</si>
  <si>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</si>
  <si>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</si>
  <si>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</si>
  <si>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</si>
  <si>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</si>
  <si>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</si>
  <si>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</si>
  <si>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</si>
  <si>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</si>
  <si>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</si>
  <si>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</si>
  <si>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</si>
  <si>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</si>
  <si>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</si>
  <si>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</si>
  <si>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</si>
  <si>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</si>
  <si>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</si>
  <si>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</si>
  <si>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</si>
  <si>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</si>
  <si>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</si>
  <si>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</si>
  <si>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</si>
  <si>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</si>
  <si>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</si>
  <si>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</si>
  <si>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</si>
  <si>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</si>
  <si>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</si>
  <si>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</si>
  <si>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</si>
  <si>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</si>
  <si>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</si>
  <si>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</si>
  <si>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</si>
  <si>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</si>
  <si>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</si>
  <si>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</si>
  <si>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</si>
  <si>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</si>
  <si>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</si>
  <si>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</si>
  <si>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</si>
  <si>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</si>
  <si>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</si>
  <si>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</si>
  <si>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</si>
  <si>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</si>
  <si>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</si>
  <si>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</si>
  <si>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</si>
  <si>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</si>
  <si>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</si>
  <si>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</si>
  <si>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</si>
  <si>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</si>
  <si>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</si>
  <si>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</si>
  <si>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</si>
  <si>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</si>
  <si>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</si>
  <si>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</si>
  <si>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</si>
  <si>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</si>
  <si>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</si>
  <si>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</si>
  <si>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</si>
  <si>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</si>
  <si>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</si>
  <si>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</si>
  <si>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</si>
  <si>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</si>
  <si>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</si>
  <si>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</si>
  <si>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</si>
  <si>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</si>
  <si>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</si>
  <si>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</si>
  <si>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</si>
  <si>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</si>
  <si>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</si>
  <si>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</si>
  <si>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</si>
  <si>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</si>
  <si>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</si>
  <si>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</si>
  <si>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</si>
  <si>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</si>
  <si>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</si>
  <si>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</si>
  <si>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</si>
  <si>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</si>
  <si>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</si>
  <si>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</si>
  <si>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</si>
  <si>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</si>
  <si>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</si>
  <si>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</si>
  <si>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</si>
  <si>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</si>
  <si>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</si>
  <si>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</si>
  <si>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</si>
  <si>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</si>
  <si>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</si>
  <si>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</si>
  <si>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</si>
  <si>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</si>
  <si>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</si>
  <si>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</si>
  <si>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</si>
  <si>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</si>
  <si>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</si>
  <si>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</si>
  <si>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</si>
  <si>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</si>
  <si>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</si>
  <si>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</si>
  <si>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</si>
  <si>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</si>
  <si>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</si>
  <si>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</si>
  <si>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</si>
  <si>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</si>
  <si>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</si>
  <si>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</si>
  <si>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</si>
  <si>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</si>
  <si>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</si>
  <si>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</si>
  <si>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</si>
  <si>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</si>
  <si>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</si>
  <si>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</si>
  <si>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</si>
  <si>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</si>
  <si>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</si>
  <si>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</si>
  <si>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</si>
  <si>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</si>
  <si>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</si>
  <si>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</si>
  <si>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</si>
  <si>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</si>
  <si>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</si>
  <si>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</si>
  <si>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</si>
  <si>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</si>
  <si>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</si>
  <si>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</si>
  <si>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</si>
  <si>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</si>
  <si>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</si>
  <si>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</si>
  <si>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</si>
  <si>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</si>
  <si>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</si>
  <si>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</si>
  <si>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</si>
  <si>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</si>
  <si>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</si>
  <si>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</si>
  <si>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</si>
  <si>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</si>
  <si>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</si>
  <si>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</si>
  <si>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</si>
  <si>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</si>
  <si>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</si>
  <si>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</si>
  <si>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</si>
  <si>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</si>
  <si>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</si>
  <si>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</si>
  <si>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</si>
  <si>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</si>
  <si>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</si>
  <si>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</si>
  <si>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</si>
  <si>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</si>
  <si>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</si>
  <si>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</si>
  <si>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</si>
  <si>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</si>
  <si>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</si>
  <si>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</si>
  <si>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</si>
  <si>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</si>
  <si>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</si>
  <si>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</si>
  <si>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</si>
  <si>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</si>
  <si>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</si>
  <si>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</si>
  <si>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</si>
  <si>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</si>
  <si>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</si>
  <si>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</si>
  <si>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</si>
  <si>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</si>
  <si>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</si>
  <si>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</si>
  <si>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</si>
  <si>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</si>
  <si>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</si>
  <si>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</si>
  <si>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</si>
  <si>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</si>
  <si>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</si>
  <si>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</si>
  <si>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</si>
  <si>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</si>
  <si>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</si>
  <si>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</si>
  <si>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</si>
  <si>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</si>
  <si>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</si>
  <si>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</si>
  <si>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</si>
  <si>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</si>
  <si>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</si>
  <si>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</si>
  <si>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</si>
  <si>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</si>
  <si>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</si>
  <si>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</si>
  <si>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</si>
  <si>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</si>
  <si>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</si>
  <si>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</si>
  <si>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</si>
  <si>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</si>
  <si>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</si>
  <si>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</si>
  <si>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</si>
  <si>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</si>
  <si>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</si>
  <si>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</si>
  <si>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</si>
  <si>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</si>
  <si>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</si>
  <si>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</si>
  <si>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</si>
  <si>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</si>
  <si>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</si>
  <si>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</si>
  <si>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</si>
  <si>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</si>
  <si>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</si>
  <si>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</si>
  <si>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</si>
  <si>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</si>
  <si>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</si>
  <si>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</si>
  <si>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</si>
  <si>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</si>
  <si>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</si>
  <si>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</si>
  <si>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</si>
  <si>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</si>
  <si>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</si>
  <si>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</si>
  <si>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</si>
  <si>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</si>
  <si>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</si>
  <si>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</si>
  <si>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</si>
  <si>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</si>
  <si>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</si>
  <si>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</si>
  <si>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</si>
  <si>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</si>
  <si>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</si>
  <si>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</si>
  <si>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</si>
  <si>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</si>
  <si>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</si>
  <si>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</si>
  <si>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</si>
  <si>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</si>
  <si>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</si>
  <si>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</si>
  <si>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</si>
  <si>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</si>
  <si>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</si>
  <si>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</si>
  <si>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</si>
  <si>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</si>
  <si>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</si>
  <si>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</si>
  <si>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</si>
  <si>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</si>
  <si>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</si>
  <si>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</si>
  <si>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</si>
  <si>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</si>
  <si>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</si>
  <si>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</si>
  <si>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</si>
  <si>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</si>
  <si>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</si>
  <si>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</si>
  <si>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</si>
  <si>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</si>
  <si>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</si>
  <si>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</si>
  <si>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</si>
  <si>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</si>
  <si>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</si>
  <si>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</si>
  <si>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</si>
  <si>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</si>
  <si>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</si>
  <si>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</si>
  <si>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</si>
  <si>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</si>
  <si>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</si>
  <si>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</si>
  <si>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</si>
  <si>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</si>
  <si>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</si>
  <si>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</si>
  <si>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</si>
  <si>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</si>
  <si>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</si>
  <si>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</si>
  <si>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</si>
  <si>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</si>
  <si>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</si>
  <si>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</si>
  <si>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</si>
  <si>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</si>
  <si>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</si>
  <si>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</si>
  <si>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</si>
  <si>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</si>
  <si>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</si>
  <si>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</si>
  <si>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</si>
  <si>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</si>
  <si>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</si>
  <si>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</si>
  <si>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</si>
  <si>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</si>
  <si>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</si>
  <si>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</si>
  <si>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</si>
  <si>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</si>
  <si>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</si>
  <si>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</si>
  <si>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</si>
  <si>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</si>
  <si>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</si>
  <si>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</si>
  <si>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</si>
  <si>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</si>
  <si>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</si>
  <si>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</si>
  <si>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</si>
  <si>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</si>
  <si>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</si>
  <si>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</si>
  <si>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</si>
  <si>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</si>
  <si>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</si>
  <si>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</si>
  <si>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</si>
  <si>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</si>
  <si>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</si>
  <si>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</si>
  <si>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</si>
  <si>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</si>
  <si>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</si>
  <si>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</si>
  <si>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</si>
  <si>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</si>
  <si>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</si>
  <si>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</si>
  <si>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</si>
  <si>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</si>
  <si>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</si>
  <si>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</si>
  <si>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</si>
  <si>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</si>
  <si>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</si>
  <si>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</si>
  <si>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</si>
  <si>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</si>
  <si>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</si>
  <si>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PCM-20251008-00002241</t>
  </si>
  <si>
    <t>Critical</t>
  </si>
  <si>
    <t>ETA  50 mins</t>
  </si>
  <si>
    <t>PCM-20251008-00002277</t>
  </si>
  <si>
    <t>3G Down  // Team at site TS</t>
  </si>
  <si>
    <t>PCM-20251008-00002401</t>
  </si>
  <si>
    <t>Site located inside USF area and team will move after fajr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</si>
  <si>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</si>
  <si>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</si>
  <si>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</si>
  <si>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</si>
  <si>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</si>
  <si>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</si>
  <si>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</si>
  <si>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</si>
  <si>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</si>
  <si>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</si>
  <si>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</si>
  <si>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</si>
  <si>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</si>
  <si>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</si>
  <si>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</si>
  <si>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</si>
  <si>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</si>
  <si>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</si>
  <si>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</si>
  <si>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</si>
  <si>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</si>
  <si>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</si>
  <si>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</si>
  <si>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</si>
  <si>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</si>
  <si>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</si>
  <si>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</si>
  <si>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</si>
  <si>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</si>
  <si>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</si>
  <si>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</si>
  <si>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</si>
  <si>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</si>
  <si>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</si>
  <si>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</si>
  <si>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</si>
  <si>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</si>
  <si>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</si>
  <si>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</si>
  <si>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</si>
  <si>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</si>
  <si>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</si>
  <si>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</si>
  <si>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</si>
  <si>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</si>
  <si>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</si>
  <si>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</si>
  <si>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</si>
  <si>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</si>
  <si>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</si>
  <si>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</si>
  <si>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</si>
  <si>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</si>
  <si>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</si>
  <si>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</si>
  <si>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</si>
  <si>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</si>
  <si>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</si>
  <si>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</si>
  <si>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</si>
  <si>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</si>
  <si>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</si>
  <si>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</si>
  <si>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</si>
  <si>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</si>
  <si>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</si>
  <si>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</si>
  <si>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</si>
  <si>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</si>
  <si>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</si>
  <si>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</si>
  <si>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</si>
  <si>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</si>
  <si>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</si>
  <si>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</si>
  <si>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</si>
  <si>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</si>
  <si>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</si>
  <si>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</si>
  <si>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</si>
  <si>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</si>
  <si>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</si>
  <si>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</si>
  <si>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</si>
  <si>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</si>
  <si>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</si>
  <si>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</si>
  <si>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</si>
  <si>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</si>
  <si>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</si>
  <si>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</si>
  <si>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</si>
  <si>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</si>
  <si>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</si>
  <si>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</si>
  <si>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</si>
  <si>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</si>
  <si>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</si>
  <si>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TT-20251008-01016 // NA</t>
  </si>
  <si>
    <t xml:space="preserve">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</si>
</sst>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2" fillId="20" borderId="1" xfId="0" applyFont="1" applyFill="1" applyBorder="1" applyAlignment="1">
      <alignment horizontal="center" vertical="center" wrapText="1"/>
    </xf>
    <xf numFmtId="165" fontId="32" fillId="20" borderId="1" xfId="0" applyNumberFormat="1" applyFont="1" applyFill="1" applyBorder="1" applyAlignment="1">
      <alignment horizontal="center" vertical="center" wrapText="1"/>
    </xf>
    <xf numFmtId="164" fontId="32" fillId="20" borderId="1" xfId="0" applyNumberFormat="1" applyFont="1" applyFill="1" applyBorder="1" applyAlignment="1">
      <alignment horizontal="center" vertical="center" wrapText="1"/>
    </xf>
    <xf numFmtId="0" fontId="31" fillId="0" borderId="0" xfId="0" applyFont="1"/>
    <xf numFmtId="0" fontId="26" fillId="0" borderId="8" xfId="0" applyFont="1" applyFill="1" applyBorder="1" applyAlignment="1">
      <alignment horizontal="center" vertical="center"/>
    </xf>
    <xf numFmtId="0" fontId="22" fillId="0" borderId="9" xfId="0" applyFont="1" applyFill="1" applyBorder="1" applyAlignment="1">
      <alignment horizontal="center" vertical="center"/>
    </xf>
    <xf numFmtId="0" fontId="22" fillId="0" borderId="8" xfId="0" applyFont="1" applyFill="1" applyBorder="1" applyAlignment="1">
      <alignment horizontal="center" vertical="center"/>
    </xf>
    <xf numFmtId="0" fontId="29" fillId="0" borderId="8" xfId="0" applyFont="1" applyFill="1" applyBorder="1" applyAlignment="1">
      <alignment horizontal="center" vertical="center"/>
    </xf>
    <xf numFmtId="165" fontId="22" fillId="0" borderId="9" xfId="0" applyNumberFormat="1" applyFont="1" applyFill="1" applyBorder="1" applyAlignment="1">
      <alignment horizontal="center" vertical="center"/>
    </xf>
    <xf numFmtId="164" fontId="22" fillId="0" borderId="8" xfId="0" applyNumberFormat="1" applyFont="1" applyFill="1" applyBorder="1" applyAlignment="1">
      <alignment horizontal="center" vertical="center"/>
    </xf>
    <xf numFmtId="0" fontId="22" fillId="0" borderId="8" xfId="0" applyFont="1" applyFill="1" applyBorder="1" applyAlignment="1">
      <alignment horizontal="center" vertical="center" wrapText="1"/>
    </xf>
    <xf numFmtId="22" fontId="26" fillId="0"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6" totalsRowShown="0" headerRowDxfId="157" dataDxfId="156" headerRowBorderDxfId="154" tableBorderDxfId="155" totalsRowBorderDxfId="153">
  <autoFilter ref="A1:CJ2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5" totalsRowShown="0" headerRowDxfId="64" dataDxfId="63" headerRowBorderDxfId="61" tableBorderDxfId="62">
  <autoFilter ref="A1:L11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8" totalsRowShown="0" headerRowDxfId="31" dataDxfId="30" headerRowBorderDxfId="28" tableBorderDxfId="29">
  <autoFilter ref="A1:L1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9" totalsRowShown="0" headerRowDxfId="15" dataDxfId="14" headerRowBorderDxfId="12" tableBorderDxfId="13">
  <autoFilter ref="A1:L2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workbookViewId="0">
      <selection activeCell="K13" sqref="K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275.8423659722248</v>
      </c>
      <c r="H2" s="82">
        <v>45662.943402777775</v>
      </c>
      <c r="I2" s="65" t="str">
        <f>IFERROR(VLOOKUP(D2,DB!A:F,6,0),"")</f>
        <v>Generator-SG</v>
      </c>
      <c r="J2" s="65" t="str">
        <f>IFERROR(VLOOKUP(D2,DB!A:G,7,0),"")</f>
        <v>Dead</v>
      </c>
      <c r="K2" s="73" t="s">
        <v>38965</v>
      </c>
      <c r="L2" s="71" t="str">
        <f>IFERROR(VLOOKUP(D2,DB!A:I,9,0),"")</f>
        <v>Latis</v>
      </c>
    </row>
    <row r="3" spans="1:12" ht="15" customHeight="1">
      <c r="A3" s="142" t="s">
        <v>38966</v>
      </c>
      <c r="B3" s="143" t="str">
        <f>IFERROR(VLOOKUP(D3,DB!A:K,11,0),"")</f>
        <v>R1</v>
      </c>
      <c r="C3" s="143">
        <v>7</v>
      </c>
      <c r="D3" s="143" t="s">
        <v>19172</v>
      </c>
      <c r="E3" s="144" t="s">
        <v>38967</v>
      </c>
      <c r="F3" s="145">
        <v>45938.700787037036</v>
      </c>
      <c r="G3" s="146">
        <f ca="1">IFERROR(NOW()-F3,"")</f>
        <v>9.000486111472128E-2</v>
      </c>
      <c r="H3" s="145">
        <v>45938.693842592591</v>
      </c>
      <c r="I3" s="143" t="str">
        <f>IFERROR(VLOOKUP(D3,DB!A:F,6,0),"")</f>
        <v>SCECO</v>
      </c>
      <c r="J3" s="65" t="str">
        <f>IFERROR(VLOOKUP(D3,DB!A:G,7,0),"")</f>
        <v>Vandalized+No BB Design</v>
      </c>
      <c r="K3" s="147" t="s">
        <v>38968</v>
      </c>
      <c r="L3" s="148" t="str">
        <f>IFERROR(VLOOKUP(D3,DB!A:I,9,0),"")</f>
        <v>Latis</v>
      </c>
    </row>
    <row r="4" spans="1:12" ht="15" customHeight="1">
      <c r="A4" s="142" t="s">
        <v>38969</v>
      </c>
      <c r="B4" s="143" t="str">
        <f>IFERROR(VLOOKUP(D4,DB!A:K,11,0),"")</f>
        <v>R1</v>
      </c>
      <c r="C4" s="143">
        <v>1</v>
      </c>
      <c r="D4" s="143" t="s">
        <v>10038</v>
      </c>
      <c r="E4" s="144" t="s">
        <v>38964</v>
      </c>
      <c r="F4" s="145">
        <v>45938.708032407405</v>
      </c>
      <c r="G4" s="146">
        <f ca="1">IFERROR(NOW()-F4,"")</f>
        <v>8.2759490745957009E-2</v>
      </c>
      <c r="H4" s="145">
        <v>45938.696921296294</v>
      </c>
      <c r="I4" s="143" t="str">
        <f>IFERROR(VLOOKUP(D4,DB!A:F,6,0),"")</f>
        <v>SCECO</v>
      </c>
      <c r="J4" s="65" t="str">
        <f>IFERROR(VLOOKUP(D4,DB!A:G,7,0),"")</f>
        <v>Vandalized</v>
      </c>
      <c r="K4" s="147" t="s">
        <v>38970</v>
      </c>
      <c r="L4" s="148" t="str">
        <f>IFERROR(VLOOKUP(D4,DB!A:I,9,0),"")</f>
        <v>Latis</v>
      </c>
    </row>
    <row r="5" spans="1:12" ht="15" customHeight="1">
      <c r="A5" s="142" t="s">
        <v>38971</v>
      </c>
      <c r="B5" s="143" t="str">
        <f>IFERROR(VLOOKUP(D5,DB!A:K,11,0),"")</f>
        <v>R1</v>
      </c>
      <c r="C5" s="143">
        <v>1</v>
      </c>
      <c r="D5" s="143" t="s">
        <v>21768</v>
      </c>
      <c r="E5" s="144" t="s">
        <v>38964</v>
      </c>
      <c r="F5" s="145">
        <v>45938.751608796294</v>
      </c>
      <c r="G5" s="146">
        <f ca="1">IFERROR(NOW()-F5,"")</f>
        <v>3.9183101856906433E-2</v>
      </c>
      <c r="H5" s="145">
        <v>45938.746747685182</v>
      </c>
      <c r="I5" s="143" t="str">
        <f>IFERROR(VLOOKUP(D5,DB!A:F,6,0),"")</f>
        <v>Generator-SG</v>
      </c>
      <c r="J5" s="65" t="str">
        <f>IFERROR(VLOOKUP(D5,DB!A:G,7,0),"")</f>
        <v>Vandalized</v>
      </c>
      <c r="K5" s="147" t="s">
        <v>38972</v>
      </c>
      <c r="L5" s="148" t="str">
        <f>IFERROR(VLOOKUP(D5,DB!A:I,9,0),"")</f>
        <v>Latis</v>
      </c>
    </row>
    <row r="6" spans="1:12" ht="15" customHeight="1">
      <c r="A6" s="142"/>
      <c r="B6" s="143" t="str">
        <f>IFERROR(VLOOKUP(D6,DB!A:K,11,0),"")</f>
        <v/>
      </c>
      <c r="C6" s="143"/>
      <c r="D6" s="143"/>
      <c r="E6" s="144"/>
      <c r="F6" s="145"/>
      <c r="G6" s="146">
        <f ca="1">IFERROR(NOW()-F6,"")</f>
        <v>45938.790791898151</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45938.790791898151</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45938.790791898151</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45938.790791898151</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45938.790791898151</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45938.790791898151</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45938.790791898151</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45938.790791898151</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45938.790791898151</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45938.790791898151</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45938.790791898151</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45938.790791898151</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45938.790791898151</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45938.790791898151</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45938.790791898151</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45938.790791898151</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45938.790791898151</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45938.790791898151</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45938.790791898151</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45938.790791898151</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45938.790791898151</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45938.790791898151</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45938.790791898151</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45938.790791898151</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45938.790791898151</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45938.790791898151</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45938.790791898151</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45938.790791898151</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45938.790791898151</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45938.790791898151</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45938.790791898151</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45938.790791898151</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45938.790791898151</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45938.790791898151</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45938.790791898151</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45938.790791898151</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45938.790791898151</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45938.790791898151</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45938.790791898151</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45938.790791898151</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45938.790791898151</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45938.790791898151</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45938.790791898151</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45938.790791898151</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45938.790791898151</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45938.790791898151</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45938.790791898151</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45938.790791898151</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45938.790791898151</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45938.790791898151</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45938.790791898151</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45938.790791898151</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45938.790791898151</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45938.790791898151</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45938.790791898151</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45938.790791898151</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45938.790791898151</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45938.790791898151</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45938.790791898151</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45938.790791898151</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45938.790791898151</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45938.790791898151</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45938.790791898151</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45938.790791898151</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45938.790791898151</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45938.790791898151</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45938.790791898151</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45938.790791898151</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45938.790791898151</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45938.790791898151</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45938.790791898151</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45938.790791898151</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45938.790791898151</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45938.790791898151</v>
      </c>
      <c r="H79" s="145"/>
      <c r="I79" s="143" t="str">
        <f>IFERROR(VLOOKUP(D79,DB!A:F,6,0),"")</f>
        <v/>
      </c>
      <c r="J79" s="65"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3889FDAA-E1F5-42DE-802E-B388BE13C52B}"/>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6"/>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38967</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132.06370856481954</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113.79095393518946</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45938.790791898151</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45938.790791898151</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45938.790791898151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45938.790791898151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45938.790791898151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45938.790791898151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45938.790791898151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45938.790791898151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45938.790791898151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45938.790791898151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45938.790791898151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45938.790791898151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45938.790791898151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45938.790791898151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45938.790791898151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45938.790791898151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45938.790791898151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45938.790791898151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45938.790791898151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45938.790791898151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45938.790791898151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45938.790791898151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45938.790791898151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45938.790791898151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45938.790791898151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45938.790791898151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45938.790791898151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45938.790791898151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45938.790791898151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45938.790791898151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45938.790791898151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45938.790791898151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45938.790791898151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45938.790791898151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45938.790791898151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45938.790791898151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45938.790791898151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45938.790791898151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45938.790791898151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45938.790791898151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45938.790791898151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45938.790791898151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45938.790791898151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45938.790791898151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45938.790791898151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45938.790791898151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45938.790791898151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45938.790791898151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45938.790791898151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45938.790791898151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45938.790791898151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45938.790791898151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45938.790791898151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45938.790791898151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45938.790791898151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45938.790791898151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45938.790791898151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45938.790791898151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45938.790791898151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45938.790791898151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45938.790791898151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45938.790791898151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45938.790791898151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45938.790791898151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45938.790791898151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45938.790791898151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45938.790791898151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45938.790791898151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45938.790791898151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45938.790791898151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45938.790791898151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45938.790791898151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45938.790791898151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45938.790791898151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45938.790791898151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45938.790791898151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45938.790791898151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45938.790791898151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45938.790791898151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45938.790791898151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45938.790791898151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45938.790791898151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45938.790791898151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45938.790791898151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45938.790791898151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45938.790791898151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45938.790791898151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45938.790791898151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45938.790791898151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45938.790791898151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45938.790791898151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45938.790791898151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45938.790791898151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45938.790791898151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45938.790791898151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45938.790791898151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45938.790791898151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45938.790791898151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45938.790791898151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45938.790791898151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45938.790791898151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45938.790791898151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45938.790791898151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45938.790791898151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45938.790791898151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45938.790791898151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45938.790791898151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45938.790791898151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45938.790791898151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45938.790791898151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45938.790791898151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45938.790791898151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45938.790791898151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45938.790791898151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45938.790791898151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45938.790791898151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45938.790791898151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45938.790791898151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45938.790791898151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45938.790791898151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45938.790791898151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45938.790791898151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45938.790791898151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45938.790791898151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45938.790791898151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45938.790791898151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45938.790791898151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45938.790791898151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45938.790791898151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45938.790791898151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45938.790791898151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45938.790791898151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45938.790791898151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45938.790791898151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45938.790791898151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45938.790791898151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45938.790791898151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45938.790791898151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45938.790791898151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45938.790791898151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45938.790791898151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45938.790791898151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45938.790791898151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45938.790791898151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45938.790791898151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45938.790791898151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45938.790791898151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45938.790791898151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45938.790791898151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45938.790791898151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45938.790791898151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45938.790791898151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45938.790791898151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45938.790791898151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45938.790791898151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45938.790791898151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45938.790791898151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45938.790791898151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45938.790791898151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45938.790791898151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45938.790791898151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45938.790791898151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45938.790791898151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45938.790791898151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45938.790791898151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45938.790791898151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45938.790791898151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45938.790791898151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45938.790791898151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45938.790791898151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45938.790791898151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45938.790791898151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45938.790791898151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45938.790791898151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45938.790791898151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45938.790791898151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45938.790791898151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45938.790791898151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45938.790791898151</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45938.790791898151</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45938.790791898151</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45938.790791898151</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45938.790791898151</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45938.790791898151</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45938.790791898151</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45938.790791898151</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45938.790791898151</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45938.790791898151</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45938.790791898151</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45938.790791898151</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45938.790791898151</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45938.790791898151</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45938.790791898151</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45938.790791898151</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45938.790791898151</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45938.790791898151</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45938.790791898151</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45938.790791898151</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45938.790791898151</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45938.790791898151</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45938.790791898151</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45938.790791898151</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45938.790791898151</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45938.790791898151</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45938.790791898151</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45938.790791898151</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45938.790791898151</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45938.790791898151</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45938.790791898151</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45938.790791898151</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45938.790791898151</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sheetData>
  <dataValidations count="2">
    <dataValidation allowBlank="1" showInputMessage="1" showErrorMessage="1" sqref="E1" xr:uid="{4D935161-CDD3-4592-B877-3FB59C99E142}"/>
    <dataValidation type="list" allowBlank="1" showInputMessage="1" showErrorMessage="1" sqref="E3:E2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5"/>
  <sheetViews>
    <sheetView workbookViewId="0">
      <selection activeCell="I3" sqref="I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8" ca="1" si="0">IFERROR(NOW()-F2,"-")</f>
        <v>45938.790791898151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45938.790791898151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45938.790791898151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45938.790791898151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45938.790791898151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45938.790791898151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45938.790791898151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45938.790791898151</v>
      </c>
      <c r="H9" s="22"/>
      <c r="I9" s="19" t="str">
        <f>IFERROR(VLOOKUP(D9,DB!A:F,6,0),"")</f>
        <v/>
      </c>
      <c r="J9" s="18" t="str">
        <f>IFERROR(VLOOKUP(D9,DB!A:G,7,0),"")</f>
        <v/>
      </c>
      <c r="K9" s="50"/>
      <c r="L9" s="23" t="str">
        <f>IFERROR(VLOOKUP(D9,DB!A:I,9,0),"")</f>
        <v/>
      </c>
    </row>
    <row r="10" spans="1:13" ht="15" customHeight="1">
      <c r="A10" s="19"/>
      <c r="B10" s="67" t="str">
        <f>IFERROR(VLOOKUP(C10,DB!A:K,11,0),"")</f>
        <v/>
      </c>
      <c r="C10" s="18"/>
      <c r="D10" s="18"/>
      <c r="E10" s="18"/>
      <c r="F10" s="20"/>
      <c r="G10" s="21">
        <f t="shared" ca="1" si="0"/>
        <v>45938.790791898151</v>
      </c>
      <c r="H10" s="22"/>
      <c r="I10" s="19" t="str">
        <f>IFERROR(VLOOKUP(C10,DB!A:F,6,0),"")</f>
        <v/>
      </c>
      <c r="J10" s="18" t="str">
        <f>IFERROR(VLOOKUP(C10,DB!A:G,7,0),"")</f>
        <v/>
      </c>
      <c r="K10" s="50"/>
      <c r="L10" s="23" t="str">
        <f>IFERROR(VLOOKUP(C10,DB!A:I,9,0),"")</f>
        <v/>
      </c>
    </row>
    <row r="11" spans="1:13" ht="15" customHeight="1">
      <c r="A11" s="19"/>
      <c r="B11" s="67" t="str">
        <f>IFERROR(VLOOKUP(D11,DB!A:K,11,0),"")</f>
        <v/>
      </c>
      <c r="C11" s="18"/>
      <c r="D11" s="18"/>
      <c r="E11" s="18"/>
      <c r="F11" s="20"/>
      <c r="G11" s="21">
        <f t="shared" ca="1" si="0"/>
        <v>45938.790791898151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45938.790791898151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45938.790791898151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45938.790791898151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45938.790791898151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45938.790791898151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45938.790791898151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45938.790791898151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45938.790791898151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45938.790791898151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45938.790791898151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45938.790791898151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45938.790791898151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45938.790791898151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45938.790791898151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45938.790791898151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45938.790791898151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45938.790791898151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ref="G29:G92" ca="1" si="1">IFERROR(NOW()-F29,"-")</f>
        <v>45938.790791898151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45938.790791898151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45938.790791898151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45938.790791898151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45938.790791898151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45938.790791898151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45938.790791898151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45938.790791898151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45938.790791898151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45938.790791898151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45938.790791898151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45938.790791898151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45938.790791898151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45938.790791898151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45938.790791898151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45938.790791898151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45938.790791898151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45938.790791898151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45938.790791898151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45938.790791898151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45938.790791898151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45938.790791898151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45938.790791898151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45938.790791898151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45938.790791898151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45938.790791898151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45938.790791898151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45938.790791898151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45938.790791898151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45938.790791898151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45938.790791898151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45938.790791898151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45938.790791898151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45938.790791898151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45938.790791898151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45938.790791898151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45938.790791898151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45938.790791898151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45938.790791898151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45938.790791898151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45938.790791898151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45938.790791898151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45938.790791898151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45938.790791898151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45938.790791898151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45938.790791898151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45938.790791898151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45938.790791898151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45938.790791898151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45938.790791898151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45938.790791898151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45938.790791898151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45938.790791898151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45938.790791898151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45938.790791898151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45938.790791898151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45938.790791898151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45938.790791898151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45938.790791898151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45938.790791898151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45938.790791898151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45938.790791898151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45938.790791898151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45938.790791898151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ref="G93:G156" ca="1" si="2">IFERROR(NOW()-F93,"-")</f>
        <v>45938.790791898151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45938.790791898151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45938.790791898151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45938.790791898151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45938.790791898151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45938.790791898151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45938.790791898151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45938.790791898151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45938.790791898151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45938.790791898151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45938.790791898151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45938.790791898151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45938.790791898151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45938.790791898151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45938.790791898151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45938.790791898151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45938.790791898151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45938.790791898151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45938.790791898151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45938.790791898151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45938.790791898151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45938.790791898151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45938.790791898151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45938.790791898151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45938.790791898151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45938.790791898151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45938.790791898151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45938.790791898151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45938.790791898151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45938.790791898151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45938.790791898151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45938.790791898151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45938.790791898151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45938.790791898151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45938.790791898151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45938.790791898151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45938.790791898151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45938.790791898151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45938.790791898151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45938.790791898151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45938.790791898151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45938.790791898151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45938.790791898151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45938.790791898151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45938.790791898151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45938.790791898151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45938.790791898151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45938.790791898151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45938.790791898151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45938.790791898151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45938.790791898151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45938.790791898151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45938.790791898151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45938.790791898151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45938.790791898151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45938.790791898151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45938.790791898151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45938.790791898151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45938.790791898151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45938.790791898151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45938.790791898151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45938.790791898151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45938.790791898151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45938.790791898151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ref="G157:G220" ca="1" si="3">IFERROR(NOW()-F157,"-")</f>
        <v>45938.790791898151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45938.790791898151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45938.790791898151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45938.790791898151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45938.790791898151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45938.790791898151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45938.790791898151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45938.790791898151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45938.790791898151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45938.790791898151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45938.790791898151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45938.790791898151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45938.790791898151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45938.790791898151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45938.790791898151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45938.790791898151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45938.790791898151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45938.790791898151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45938.790791898151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45938.790791898151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45938.790791898151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45938.790791898151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45938.790791898151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45938.790791898151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45938.790791898151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45938.790791898151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45938.790791898151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45938.790791898151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45938.790791898151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45938.790791898151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45938.790791898151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45938.790791898151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45938.790791898151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45938.790791898151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45938.790791898151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45938.790791898151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45938.790791898151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45938.790791898151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45938.790791898151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45938.790791898151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45938.790791898151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45938.790791898151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45938.790791898151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45938.790791898151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45938.790791898151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45938.790791898151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45938.790791898151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45938.790791898151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45938.790791898151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45938.790791898151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45938.790791898151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45938.790791898151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45938.790791898151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45938.790791898151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45938.790791898151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45938.790791898151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45938.790791898151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45938.790791898151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45938.790791898151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45938.790791898151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45938.790791898151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45938.790791898151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45938.790791898151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45938.790791898151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ref="G221:G284" ca="1" si="4">IFERROR(NOW()-F221,"-")</f>
        <v>45938.790791898151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45938.790791898151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45938.790791898151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45938.790791898151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45938.790791898151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45938.790791898151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45938.790791898151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45938.790791898151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45938.790791898151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45938.790791898151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45938.790791898151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45938.790791898151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45938.790791898151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45938.790791898151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45938.790791898151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45938.790791898151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45938.790791898151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45938.790791898151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45938.790791898151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45938.790791898151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45938.790791898151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45938.790791898151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45938.790791898151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45938.790791898151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45938.790791898151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45938.790791898151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45938.790791898151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45938.790791898151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45938.790791898151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45938.790791898151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45938.790791898151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45938.790791898151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45938.790791898151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45938.790791898151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45938.790791898151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45938.790791898151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45938.790791898151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45938.790791898151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45938.790791898151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45938.790791898151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45938.790791898151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45938.790791898151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45938.790791898151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45938.790791898151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45938.790791898151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45938.790791898151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45938.790791898151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45938.790791898151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45938.790791898151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45938.790791898151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45938.790791898151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45938.790791898151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45938.790791898151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45938.790791898151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45938.790791898151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45938.790791898151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45938.790791898151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45938.790791898151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45938.790791898151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45938.790791898151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45938.790791898151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45938.790791898151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45938.790791898151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45938.790791898151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ref="G285:G348" ca="1" si="5">IFERROR(NOW()-F285,"-")</f>
        <v>45938.790791898151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45938.790791898151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45938.790791898151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45938.790791898151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45938.790791898151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45938.790791898151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45938.790791898151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45938.790791898151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45938.790791898151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45938.790791898151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45938.790791898151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45938.790791898151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45938.790791898151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45938.790791898151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45938.790791898151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45938.790791898151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45938.790791898151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45938.790791898151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45938.790791898151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45938.790791898151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45938.790791898151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45938.790791898151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45938.790791898151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45938.790791898151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45938.790791898151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45938.790791898151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45938.790791898151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45938.790791898151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45938.790791898151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45938.790791898151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45938.790791898151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45938.790791898151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45938.790791898151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45938.790791898151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45938.790791898151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45938.790791898151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45938.790791898151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45938.790791898151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45938.790791898151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45938.790791898151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45938.790791898151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45938.790791898151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45938.790791898151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45938.790791898151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45938.790791898151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45938.790791898151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45938.790791898151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45938.790791898151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45938.790791898151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45938.790791898151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45938.790791898151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45938.790791898151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45938.790791898151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45938.790791898151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45938.790791898151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45938.790791898151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45938.790791898151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45938.790791898151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45938.790791898151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45938.790791898151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45938.790791898151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45938.790791898151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45938.790791898151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45938.790791898151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ref="G349:G412" ca="1" si="6">IFERROR(NOW()-F349,"-")</f>
        <v>45938.790791898151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45938.790791898151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45938.790791898151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45938.790791898151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45938.790791898151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45938.790791898151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45938.790791898151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45938.790791898151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45938.790791898151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45938.790791898151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45938.790791898151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45938.790791898151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45938.790791898151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45938.790791898151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45938.790791898151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45938.790791898151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45938.790791898151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45938.790791898151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45938.790791898151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45938.790791898151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45938.790791898151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45938.790791898151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45938.790791898151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45938.790791898151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45938.790791898151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45938.790791898151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45938.790791898151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45938.790791898151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45938.790791898151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45938.790791898151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45938.790791898151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45938.790791898151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45938.790791898151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45938.790791898151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45938.790791898151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45938.790791898151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45938.790791898151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45938.790791898151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45938.790791898151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45938.790791898151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45938.790791898151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45938.790791898151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45938.790791898151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45938.790791898151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45938.790791898151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45938.790791898151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45938.790791898151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45938.790791898151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45938.790791898151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45938.790791898151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45938.790791898151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45938.790791898151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45938.790791898151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45938.790791898151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45938.790791898151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45938.790791898151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45938.790791898151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45938.790791898151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45938.790791898151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45938.790791898151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45938.790791898151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45938.790791898151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45938.790791898151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45938.790791898151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ref="G413:G476" ca="1" si="7">IFERROR(NOW()-F413,"-")</f>
        <v>45938.790791898151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45938.790791898151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45938.790791898151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45938.790791898151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45938.790791898151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45938.790791898151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45938.790791898151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45938.790791898151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45938.790791898151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45938.790791898151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45938.790791898151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45938.790791898151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45938.790791898151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45938.790791898151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45938.790791898151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45938.790791898151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45938.790791898151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45938.790791898151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45938.790791898151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45938.790791898151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45938.790791898151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45938.790791898151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45938.790791898151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45938.790791898151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45938.790791898151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45938.790791898151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45938.790791898151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45938.790791898151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45938.790791898151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45938.790791898151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45938.790791898151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45938.790791898151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45938.790791898151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45938.790791898151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45938.790791898151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45938.790791898151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45938.790791898151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45938.790791898151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45938.790791898151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45938.790791898151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45938.790791898151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45938.790791898151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45938.790791898151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45938.790791898151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45938.790791898151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45938.790791898151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45938.790791898151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45938.790791898151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45938.790791898151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45938.790791898151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45938.790791898151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45938.790791898151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45938.790791898151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45938.790791898151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45938.790791898151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45938.790791898151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45938.790791898151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45938.790791898151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45938.790791898151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45938.790791898151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45938.790791898151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45938.790791898151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45938.790791898151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45938.790791898151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ref="G477:G540" ca="1" si="8">IFERROR(NOW()-F477,"-")</f>
        <v>45938.790791898151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45938.790791898151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45938.790791898151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45938.790791898151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45938.790791898151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45938.790791898151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45938.790791898151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45938.790791898151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45938.790791898151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45938.790791898151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45938.790791898151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45938.790791898151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45938.790791898151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45938.790791898151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45938.790791898151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45938.790791898151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45938.790791898151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45938.790791898151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45938.790791898151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45938.790791898151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45938.790791898151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45938.790791898151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45938.790791898151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45938.790791898151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45938.790791898151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45938.790791898151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45938.790791898151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45938.790791898151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45938.790791898151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45938.790791898151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45938.790791898151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45938.790791898151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45938.790791898151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45938.790791898151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45938.790791898151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45938.790791898151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45938.790791898151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45938.790791898151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45938.790791898151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45938.790791898151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45938.790791898151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45938.790791898151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45938.790791898151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45938.790791898151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45938.790791898151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45938.790791898151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45938.790791898151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45938.790791898151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45938.790791898151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45938.790791898151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45938.790791898151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45938.790791898151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45938.790791898151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45938.790791898151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45938.790791898151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45938.790791898151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45938.790791898151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45938.790791898151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45938.790791898151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45938.790791898151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45938.790791898151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45938.790791898151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45938.790791898151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45938.790791898151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ref="G541:G604" ca="1" si="9">IFERROR(NOW()-F541,"-")</f>
        <v>45938.790791898151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45938.790791898151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45938.790791898151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45938.790791898151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45938.790791898151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45938.790791898151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45938.790791898151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45938.790791898151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45938.790791898151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45938.790791898151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45938.790791898151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45938.790791898151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45938.790791898151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45938.790791898151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45938.790791898151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45938.790791898151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45938.790791898151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45938.790791898151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45938.790791898151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45938.790791898151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45938.790791898151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45938.790791898151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45938.790791898151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45938.790791898151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45938.790791898151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45938.790791898151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45938.790791898151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45938.790791898151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45938.790791898151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45938.790791898151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45938.790791898151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45938.790791898151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45938.790791898151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45938.790791898151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45938.790791898151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45938.790791898151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45938.790791898151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45938.790791898151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45938.790791898151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45938.790791898151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45938.790791898151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45938.790791898151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45938.790791898151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45938.790791898151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45938.790791898151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45938.790791898151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45938.790791898151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45938.790791898151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45938.790791898151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45938.790791898151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45938.790791898151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45938.790791898151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45938.790791898151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45938.790791898151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45938.790791898151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45938.790791898151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45938.790791898151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45938.790791898151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45938.790791898151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45938.790791898151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45938.790791898151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45938.790791898151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45938.790791898151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45938.790791898151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ref="G605:G668" ca="1" si="10">IFERROR(NOW()-F605,"-")</f>
        <v>45938.790791898151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45938.790791898151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45938.790791898151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45938.790791898151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45938.790791898151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45938.790791898151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45938.790791898151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45938.790791898151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45938.790791898151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45938.790791898151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45938.790791898151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45938.790791898151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45938.790791898151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45938.790791898151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45938.790791898151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45938.790791898151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45938.790791898151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45938.790791898151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45938.790791898151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45938.790791898151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45938.790791898151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45938.790791898151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45938.790791898151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45938.790791898151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45938.790791898151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45938.790791898151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45938.790791898151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45938.790791898151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45938.790791898151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45938.790791898151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45938.790791898151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45938.790791898151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45938.790791898151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45938.790791898151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45938.790791898151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45938.790791898151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45938.790791898151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45938.790791898151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45938.790791898151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45938.790791898151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45938.790791898151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45938.790791898151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45938.790791898151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45938.790791898151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45938.790791898151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45938.790791898151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45938.790791898151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45938.790791898151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45938.790791898151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45938.790791898151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45938.790791898151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45938.790791898151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45938.790791898151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45938.790791898151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45938.790791898151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45938.790791898151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45938.790791898151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45938.790791898151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45938.790791898151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45938.790791898151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45938.790791898151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45938.790791898151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45938.790791898151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45938.790791898151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ref="G669:G732" ca="1" si="11">IFERROR(NOW()-F669,"-")</f>
        <v>45938.790791898151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45938.790791898151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45938.790791898151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45938.790791898151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45938.790791898151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45938.790791898151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45938.790791898151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45938.790791898151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45938.790791898151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45938.790791898151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45938.790791898151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45938.790791898151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45938.790791898151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45938.790791898151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45938.790791898151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45938.790791898151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45938.790791898151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45938.790791898151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45938.790791898151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45938.790791898151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45938.790791898151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45938.790791898151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45938.790791898151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45938.790791898151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45938.790791898151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45938.790791898151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45938.790791898151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45938.790791898151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45938.790791898151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45938.790791898151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45938.790791898151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45938.790791898151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45938.790791898151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45938.790791898151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45938.790791898151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45938.790791898151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45938.790791898151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45938.790791898151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45938.790791898151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45938.790791898151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45938.790791898151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45938.790791898151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45938.790791898151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45938.790791898151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45938.790791898151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45938.790791898151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45938.790791898151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45938.790791898151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45938.790791898151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45938.790791898151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45938.790791898151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45938.790791898151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45938.790791898151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45938.790791898151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45938.790791898151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45938.790791898151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45938.790791898151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45938.790791898151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45938.790791898151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45938.790791898151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45938.790791898151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45938.790791898151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45938.790791898151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45938.790791898151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ref="G733:G796" ca="1" si="12">IFERROR(NOW()-F733,"-")</f>
        <v>45938.790791898151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45938.790791898151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45938.790791898151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45938.790791898151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45938.790791898151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45938.790791898151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45938.790791898151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45938.790791898151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45938.790791898151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45938.790791898151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45938.790791898151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45938.790791898151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45938.790791898151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45938.790791898151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45938.790791898151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45938.790791898151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45938.790791898151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45938.790791898151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45938.790791898151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45938.790791898151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45938.790791898151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45938.790791898151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45938.790791898151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45938.790791898151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45938.790791898151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45938.790791898151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45938.790791898151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45938.790791898151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45938.790791898151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45938.790791898151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45938.790791898151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45938.790791898151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45938.790791898151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45938.790791898151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45938.790791898151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45938.790791898151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45938.790791898151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45938.790791898151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45938.790791898151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45938.790791898151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45938.790791898151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45938.790791898151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45938.790791898151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45938.790791898151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45938.790791898151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45938.790791898151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45938.790791898151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45938.790791898151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45938.790791898151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45938.790791898151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45938.790791898151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45938.790791898151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45938.790791898151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45938.790791898151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45938.790791898151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45938.790791898151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45938.790791898151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45938.790791898151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45938.790791898151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45938.790791898151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45938.790791898151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45938.790791898151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45938.790791898151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45938.790791898151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ref="G797:G860" ca="1" si="13">IFERROR(NOW()-F797,"-")</f>
        <v>45938.790791898151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45938.790791898151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45938.790791898151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45938.790791898151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45938.790791898151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45938.790791898151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45938.790791898151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45938.790791898151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45938.790791898151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45938.790791898151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45938.790791898151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45938.790791898151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45938.790791898151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45938.790791898151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45938.790791898151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45938.790791898151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45938.790791898151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45938.790791898151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45938.790791898151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45938.790791898151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45938.790791898151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45938.790791898151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45938.790791898151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45938.790791898151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45938.790791898151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45938.790791898151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45938.790791898151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45938.790791898151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45938.790791898151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45938.790791898151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45938.790791898151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45938.790791898151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45938.790791898151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45938.790791898151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45938.790791898151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45938.790791898151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45938.790791898151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45938.790791898151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45938.790791898151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45938.790791898151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45938.790791898151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45938.790791898151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45938.790791898151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45938.790791898151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45938.790791898151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45938.790791898151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45938.790791898151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45938.790791898151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45938.790791898151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45938.790791898151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45938.790791898151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45938.790791898151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45938.790791898151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45938.790791898151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45938.790791898151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45938.790791898151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45938.790791898151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45938.790791898151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45938.790791898151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45938.790791898151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45938.790791898151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45938.790791898151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45938.790791898151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45938.790791898151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ref="G861:G924" ca="1" si="14">IFERROR(NOW()-F861,"-")</f>
        <v>45938.790791898151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45938.790791898151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45938.790791898151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45938.790791898151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45938.790791898151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45938.790791898151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45938.790791898151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45938.790791898151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45938.790791898151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45938.790791898151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45938.790791898151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45938.790791898151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45938.790791898151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45938.790791898151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45938.790791898151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45938.790791898151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45938.790791898151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45938.790791898151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45938.790791898151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45938.790791898151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45938.790791898151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45938.790791898151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45938.790791898151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45938.790791898151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45938.790791898151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45938.790791898151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45938.790791898151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45938.790791898151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45938.790791898151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45938.790791898151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45938.790791898151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45938.790791898151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45938.790791898151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45938.790791898151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45938.790791898151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45938.790791898151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45938.790791898151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45938.790791898151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45938.790791898151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45938.790791898151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45938.790791898151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45938.790791898151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45938.790791898151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45938.790791898151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45938.790791898151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45938.790791898151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45938.790791898151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45938.790791898151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45938.790791898151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45938.790791898151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45938.790791898151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45938.790791898151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45938.790791898151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45938.790791898151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45938.790791898151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45938.790791898151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45938.790791898151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45938.790791898151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45938.790791898151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45938.790791898151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45938.790791898151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45938.790791898151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45938.790791898151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45938.790791898151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ref="G925:G988" ca="1" si="15">IFERROR(NOW()-F925,"-")</f>
        <v>45938.790791898151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45938.790791898151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45938.790791898151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45938.790791898151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45938.790791898151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45938.790791898151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45938.790791898151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45938.790791898151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45938.790791898151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45938.790791898151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45938.790791898151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45938.790791898151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45938.790791898151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45938.790791898151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45938.790791898151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45938.790791898151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45938.790791898151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45938.790791898151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45938.790791898151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45938.790791898151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45938.790791898151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45938.790791898151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45938.790791898151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45938.790791898151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45938.790791898151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45938.790791898151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45938.790791898151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45938.790791898151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45938.790791898151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45938.790791898151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45938.790791898151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45938.790791898151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45938.790791898151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45938.790791898151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45938.790791898151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45938.790791898151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45938.790791898151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45938.790791898151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45938.790791898151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45938.790791898151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45938.790791898151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45938.790791898151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45938.790791898151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45938.790791898151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45938.790791898151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45938.790791898151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45938.790791898151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45938.790791898151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45938.790791898151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45938.790791898151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45938.790791898151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45938.790791898151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45938.790791898151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45938.790791898151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45938.790791898151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45938.790791898151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45938.790791898151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45938.790791898151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45938.790791898151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45938.790791898151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45938.790791898151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45938.790791898151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45938.790791898151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45938.790791898151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ref="G989:G1052" ca="1" si="16">IFERROR(NOW()-F989,"-")</f>
        <v>45938.790791898151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45938.790791898151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45938.790791898151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45938.790791898151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45938.790791898151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45938.790791898151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45938.790791898151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45938.790791898151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45938.790791898151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45938.790791898151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45938.790791898151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45938.790791898151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45938.790791898151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45938.790791898151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45938.790791898151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45938.790791898151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45938.790791898151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45938.790791898151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45938.790791898151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45938.790791898151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45938.790791898151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45938.790791898151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45938.790791898151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45938.790791898151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45938.790791898151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45938.790791898151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45938.790791898151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45938.790791898151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45938.790791898151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45938.790791898151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45938.790791898151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45938.790791898151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45938.790791898151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45938.790791898151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45938.790791898151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45938.790791898151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45938.790791898151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45938.790791898151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45938.790791898151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45938.790791898151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45938.790791898151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45938.790791898151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45938.790791898151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45938.790791898151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45938.790791898151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45938.790791898151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45938.790791898151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45938.790791898151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45938.790791898151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45938.790791898151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45938.790791898151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45938.790791898151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45938.790791898151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45938.790791898151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45938.790791898151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45938.790791898151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45938.790791898151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45938.790791898151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45938.790791898151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45938.790791898151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45938.790791898151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45938.790791898151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45938.790791898151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45938.790791898151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ref="G1053:G1116" ca="1" si="17">IFERROR(NOW()-F1053,"-")</f>
        <v>45938.790791898151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45938.790791898151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45938.790791898151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45938.790791898151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45938.790791898151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45938.790791898151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45938.790791898151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45938.790791898151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45938.790791898151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45938.790791898151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45938.790791898151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45938.790791898151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45938.790791898151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45938.790791898151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45938.790791898151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45938.790791898151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45938.790791898151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45938.790791898151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45938.790791898151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45938.790791898151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45938.790791898151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45938.790791898151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45938.790791898151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45938.790791898151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45938.790791898151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45938.790791898151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45938.790791898151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45938.790791898151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45938.790791898151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45938.790791898151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45938.790791898151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45938.790791898151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45938.790791898151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45938.790791898151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45938.790791898151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45938.790791898151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45938.790791898151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45938.790791898151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45938.790791898151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45938.790791898151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45938.790791898151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45938.790791898151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45938.790791898151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45938.790791898151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45938.790791898151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45938.790791898151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45938.790791898151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45938.790791898151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45938.790791898151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45938.790791898151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45938.790791898151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45938.790791898151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45938.790791898151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45938.790791898151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45938.790791898151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45938.790791898151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45938.790791898151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45938.790791898151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45938.790791898151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45938.790791898151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45938.790791898151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45938.790791898151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45938.790791898151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45938.790791898151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ref="G1117:G1180" ca="1" si="18">IFERROR(NOW()-F1117,"-")</f>
        <v>45938.790791898151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45938.790791898151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45938.790791898151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45938.790791898151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45938.790791898151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45938.790791898151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45938.790791898151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45938.790791898151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45938.790791898151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45938.790791898151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45938.790791898151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45938.790791898151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45938.790791898151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45938.790791898151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45938.790791898151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45938.790791898151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45938.790791898151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45938.790791898151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45938.790791898151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45938.790791898151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45938.790791898151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45938.790791898151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45938.790791898151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45938.790791898151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45938.790791898151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45938.790791898151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45938.790791898151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45938.790791898151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45938.790791898151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45938.790791898151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45938.790791898151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45938.790791898151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45938.790791898151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45938.790791898151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45938.790791898151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45938.790791898151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45938.790791898151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45938.790791898151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45938.790791898151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45938.790791898151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45938.790791898151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45938.790791898151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45938.790791898151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45938.790791898151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45938.790791898151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45938.790791898151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45938.790791898151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45938.790791898151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45938.790791898151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45938.790791898151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45938.790791898151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45938.790791898151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45938.790791898151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45938.790791898151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45938.790791898151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45938.790791898151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45938.790791898151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45938.790791898151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45938.790791898151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45938.790791898151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45938.790791898151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45938.790791898151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45938.790791898151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45938.790791898151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ref="G1181:G1195" ca="1" si="19">IFERROR(NOW()-F1181,"-")</f>
        <v>45938.790791898151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45938.790791898151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45938.790791898151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45938.790791898151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45938.790791898151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45938.790791898151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45938.790791898151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45938.790791898151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45938.790791898151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45938.790791898151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45938.790791898151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45938.790791898151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45938.790791898151</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45938.790791898151</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45938.790791898151</v>
      </c>
      <c r="H1195" s="22"/>
      <c r="I1195" s="19" t="str">
        <f>IFERROR(VLOOKUP(D1195,DB!A:F,6,0),"")</f>
        <v/>
      </c>
      <c r="J1195" s="18" t="str">
        <f>IFERROR(VLOOKUP(D1195,DB!A:G,7,0),"")</f>
        <v/>
      </c>
      <c r="K1195" s="50"/>
      <c r="L1195" s="23" t="str">
        <f>IFERROR(VLOOKUP(D1195,DB!A:I,9,0),"")</f>
        <v/>
      </c>
    </row>
  </sheetData>
  <dataValidations count="2">
    <dataValidation allowBlank="1" showInputMessage="1" showErrorMessage="1" sqref="E1" xr:uid="{5914219A-CB83-432D-936A-CC0CB6F3982A}"/>
    <dataValidation type="list" allowBlank="1" showInputMessage="1" showErrorMessage="1" sqref="E2:E11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235.31007430555474</v>
      </c>
      <c r="H2" s="105">
        <v>45703.474768518521</v>
      </c>
      <c r="I2" s="102" t="str">
        <f>IFERROR(VLOOKUP(D2,DB!A:F,6,0),"")</f>
        <v>SCECO</v>
      </c>
      <c r="J2" s="102" t="str">
        <f>IFERROR(VLOOKUP(D2,DB!A:G,7,0),"")</f>
        <v>Dead</v>
      </c>
      <c r="K2" s="107" t="s">
        <v>39059</v>
      </c>
      <c r="L2" s="99" t="str">
        <f>IFERROR(VLOOKUP(D2,DB!A:I,9,0),"")</f>
        <v>Latis</v>
      </c>
    </row>
    <row r="3" spans="1:16" ht="15" customHeight="1">
      <c r="A3" s="127"/>
      <c r="B3" s="127" t="str">
        <f>IFERROR(VLOOKUP(D3,DB!A:K,11,0),"")</f>
        <v/>
      </c>
      <c r="C3" s="128"/>
      <c r="D3" s="129"/>
      <c r="E3" s="130"/>
      <c r="F3" s="131"/>
      <c r="G3" s="132">
        <f ca="1">IFERROR(NOW()-F3,"")</f>
        <v>45938.790791898151</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45938.790791898151</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45938.790791898151</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45938.790791898151</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45938.790791898151</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45938.790791898151</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45938.790791898151</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45938.790791898151</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45938.790791898151</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45938.790791898151</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45938.790791898151</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45938.790791898151</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45938.790791898151</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45938.790791898151</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45938.790791898151</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45938.790791898151</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45938.790791898151</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45938.790791898151</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45938.790791898151</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45938.790791898151</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45938.790791898151</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45938.790791898151</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45938.790791898151</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45938.790791898151</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45938.790791898151</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45938.790791898151</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45938.790791898151</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45938.790791898151</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45938.790791898151</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45938.790791898151</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45938.790791898151</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45938.790791898151</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45938.790791898151</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45938.790791898151</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45938.790791898151</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45938.790791898151</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45938.790791898151</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45938.790791898151</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45938.790791898151</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45938.790791898151</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45938.790791898151</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45938.790791898151</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45938.790791898151</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45938.790791898151</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45938.790791898151</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45938.790791898151</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45938.790791898151</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45938.790791898151</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45938.790791898151</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45938.790791898151</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45938.790791898151</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45938.790791898151</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45938.790791898151</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45938.790791898151</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45938.790791898151</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45938.790791898151</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45938.790791898151</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45938.790791898151</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45938.790791898151</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45938.790791898151</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45938.790791898151</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45938.790791898151</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45938.790791898151</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45938.790791898151</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45938.790791898151</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45938.790791898151</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45938.790791898151</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45938.790791898151</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45938.790791898151</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45938.790791898151</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45938.790791898151</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45938.790791898151</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45938.790791898151</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45938.790791898151</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45938.790791898151</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45938.790791898151</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45938.790791898151</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45938.790791898151</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45938.790791898151</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45938.790791898151</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45938.790791898151</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45938.790791898151</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45938.790791898151</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45938.790791898151</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45938.790791898151</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45938.790791898151</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45938.790791898151</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45938.790791898151</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45938.790791898151</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45938.790791898151</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45938.790791898151</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45938.790791898151</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45938.790791898151</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45938.790791898151</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45938.790791898151</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45938.790791898151</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45938.790791898151</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45938.790791898151</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45938.790791898151</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45938.790791898151</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45938.790791898151</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45938.790791898151</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45938.790791898151</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45938.790791898151</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45938.790791898151</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45938.790791898151</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45938.790791898151</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45938.790791898151</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45938.790791898151</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45938.790791898151</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45938.790791898151</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45938.790791898151</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45938.790791898151</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45938.790791898151</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45938.790791898151</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45938.790791898151</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45938.790791898151</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45938.790791898151</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45938.790791898151</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45938.790791898151</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45938.790791898151</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45938.790791898151</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45938.790791898151</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45938.790791898151</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45938.790791898151</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45938.790791898151</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45938.790791898151</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45938.790791898151</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45938.790791898151</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45938.790791898151</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45938.790791898151</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45938.790791898151</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45938.790791898151</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45938.790791898151</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45938.790791898151</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45938.790791898151</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45938.790791898151</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45938.790791898151</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45938.790791898151</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45938.790791898151</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45938.790791898151</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45938.790791898151</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45938.790791898151</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45938.790791898151</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45938.790791898151</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45938.790791898151</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45938.790791898151</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45938.790791898151</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45938.790791898151</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45938.790791898151</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45938.790791898151</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45938.790791898151</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45938.790791898151</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45938.790791898151</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45938.790791898151</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45938.790791898151</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45938.790791898151</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45938.790791898151</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45938.790791898151</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45938.790791898151</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45938.790791898151</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45938.790791898151</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45938.790791898151</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45938.790791898151</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45938.790791898151</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45938.790791898151</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45938.790791898151</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45938.790791898151</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45938.790791898151</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45938.790791898151</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45938.790791898151</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45938.790791898151</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45938.790791898151</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45938.790791898151</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45938.790791898151</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45938.790791898151</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45938.790791898151</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45938.790791898151</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45938.790791898151</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45938.790791898151</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45938.790791898151</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45938.790791898151</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45938.790791898151</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45938.790791898151</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45938.790791898151</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45938.790791898151</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45938.790791898151</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45938.790791898151</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45938.790791898151</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45938.790791898151</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45938.790791898151</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45938.790791898151</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45938.790791898151</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45938.790791898151</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45938.790791898151</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45938.790791898151</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45938.790791898151</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45938.790791898151</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45938.790791898151</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45938.790791898151</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45938.790791898151</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45938.790791898151</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45938.790791898151</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45938.790791898151</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45938.790791898151</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45938.790791898151</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45938.790791898151</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45938.790791898151</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45938.790791898151</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45938.790791898151</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45938.790791898151</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45938.790791898151</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45938.790791898151</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45938.790791898151</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45938.790791898151</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45938.790791898151</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45938.790791898151</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45938.790791898151</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45938.790791898151</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45938.790791898151</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45938.790791898151</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45938.790791898151</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45938.790791898151</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45938.790791898151</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45938.790791898151</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45938.790791898151</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45938.790791898151</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45938.790791898151</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45938.790791898151</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45938.790791898151</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45938.790791898151</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45938.790791898151</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45938.790791898151</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45938.790791898151</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45938.790791898151</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45938.790791898151</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45938.790791898151</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45938.790791898151</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45938.790791898151</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45938.790791898151</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45938.790791898151</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45938.790791898151</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45938.790791898151</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45938.790791898151</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45938.790791898151</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45938.790791898151</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45938.790791898151</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45938.790791898151</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45938.790791898151</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45938.790791898151</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45938.790791898151</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45938.790791898151</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45938.790791898151</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45938.790791898151</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45938.790791898151</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45938.790791898151</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45938.790791898151</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45938.790791898151</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45938.790791898151</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45938.790791898151</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45938.790791898151</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45938.790791898151</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45938.790791898151</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45938.790791898151</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45938.790791898151</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45938.790791898151</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45938.790791898151</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45938.790791898151</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45938.790791898151</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45938.790791898151</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45938.790791898151</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45938.790791898151</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45938.790791898151</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45938.790791898151</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45938.790791898151</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45938.790791898151</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45938.790791898151</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45938.790791898151</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45938.790791898151</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45938.790791898151</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45938.790791898151</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45938.790791898151</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45938.790791898151</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45938.790791898151</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45938.790791898151</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45938.790791898151</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45938.790791898151</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45938.790791898151</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45938.790791898151</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45938.790791898151</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45938.790791898151</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45938.790791898151</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45938.790791898151</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45938.790791898151</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45938.790791898151</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45938.790791898151</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45938.790791898151</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45938.790791898151</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45938.790791898151</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45938.790791898151</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45938.790791898151</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45938.790791898151</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45938.790791898151</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45938.790791898151</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45938.790791898151</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45938.790791898151</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45938.790791898151</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45938.790791898151</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45938.790791898151</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45938.790791898151</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45938.790791898151</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45938.790791898151</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45938.790791898151</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45938.790791898151</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45938.790791898151</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45938.790791898151</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45938.790791898151</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45938.790791898151</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45938.790791898151</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45938.790791898151</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45938.790791898151</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45938.790791898151</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45938.790791898151</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45938.790791898151</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45938.790791898151</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45938.790791898151</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45938.790791898151</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45938.790791898151</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45938.790791898151</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45938.790791898151</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45938.790791898151</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45938.790791898151</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45938.790791898151</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45938.790791898151</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45938.790791898151</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45938.790791898151</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45938.790791898151</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45938.790791898151</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45938.790791898151</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45938.790791898151</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45938.790791898151</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45938.790791898151</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45938.790791898151</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45938.790791898151</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45938.790791898151</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45938.790791898151</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45938.790791898151</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45938.790791898151</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45938.790791898151</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45938.790791898151</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45938.790791898151</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45938.790791898151</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45938.790791898151</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45938.790791898151</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45938.790791898151</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45938.790791898151</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45938.790791898151</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45938.790791898151</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45938.790791898151</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45938.790791898151</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45938.790791898151</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45938.790791898151</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45938.790791898151</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45938.790791898151</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45938.790791898151</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45938.790791898151</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45938.790791898151</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45938.790791898151</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45938.790791898151</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45938.790791898151</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45938.790791898151</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45938.790791898151</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45938.790791898151</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45938.790791898151</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45938.790791898151</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45938.790791898151</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45938.790791898151</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45938.790791898151</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45938.790791898151</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45938.790791898151</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45938.790791898151</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45938.790791898151</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45938.790791898151</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45938.790791898151</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45938.790791898151</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45938.790791898151</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45938.790791898151</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45938.790791898151</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45938.790791898151</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45938.790791898151</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45938.790791898151</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45938.790791898151</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45938.790791898151</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45938.790791898151</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45938.790791898151</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45938.790791898151</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45938.790791898151</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45938.790791898151</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45938.790791898151</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45938.790791898151</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45938.790791898151</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45938.790791898151</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45938.790791898151</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45938.790791898151</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45938.790791898151</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45938.790791898151</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45938.790791898151</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45938.790791898151</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45938.790791898151</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45938.790791898151</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45938.790791898151</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45938.790791898151</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45938.790791898151</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45938.790791898151</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45938.790791898151</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45938.790791898151</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45938.790791898151</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45938.790791898151</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45938.790791898151</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45938.790791898151</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45938.790791898151</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45938.790791898151</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45938.790791898151</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45938.790791898151</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45938.790791898151</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45938.790791898151</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45938.790791898151</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45938.790791898151</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45938.790791898151</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45938.790791898151</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45938.790791898151</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45938.790791898151</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45938.790791898151</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45938.790791898151</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45938.790791898151</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45938.790791898151</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45938.790791898151</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45938.790791898151</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45938.790791898151</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45938.790791898151</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45938.790791898151</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45938.790791898151</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45938.790791898151</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45938.790791898151</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45938.790791898151</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45938.790791898151</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45938.790791898151</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45938.790791898151</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45938.790791898151</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45938.790791898151</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45938.790791898151</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45938.790791898151</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45938.790791898151</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45938.790791898151</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45938.790791898151</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45938.790791898151</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45938.790791898151</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45938.790791898151</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45938.790791898151</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46.958731712962617</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38967</v>
      </c>
      <c r="F3" s="38">
        <v>45926.188877314817</v>
      </c>
      <c r="G3" s="39">
        <f ca="1">IFERROR(NOW()-F3,"-")</f>
        <v>12.601914583334292</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ca="1">IFERROR(NOW()-F4,"-")</f>
        <v>45938.790791898151</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45938.790791898151</v>
      </c>
      <c r="H5" s="38"/>
      <c r="I5" s="37" t="str">
        <f>IFERROR(VLOOKUP(D5,DB!A:F,6,0),"")</f>
        <v/>
      </c>
      <c r="J5" s="37" t="str">
        <f>IFERROR(VLOOKUP(D5,DB!A:G,7,0),"")</f>
        <v/>
      </c>
      <c r="K5" s="37"/>
      <c r="L5" s="37" t="str">
        <f>IFERROR(VLOOKUP(D5,DB!A:I,9,0),"")</f>
        <v/>
      </c>
      <c r="M5" s="125"/>
    </row>
    <row r="6" spans="1:13" ht="15">
      <c r="A6" s="84"/>
      <c r="B6" s="84" t="str">
        <f>IFERROR(VLOOKUP(D6,DB!A:K,11,0),"")</f>
        <v/>
      </c>
      <c r="C6" s="84"/>
      <c r="D6" s="84"/>
      <c r="E6" s="84"/>
      <c r="F6" s="123"/>
      <c r="G6" s="124">
        <f ca="1">IFERROR(NOW()-F6,"-")</f>
        <v>45938.790791898151</v>
      </c>
      <c r="H6" s="123"/>
      <c r="I6" s="84" t="str">
        <f>IFERROR(VLOOKUP(D6,DB!A:F,6,0),"")</f>
        <v/>
      </c>
      <c r="J6" s="84" t="str">
        <f>IFERROR(VLOOKUP(D6,DB!A:G,7,0),"")</f>
        <v/>
      </c>
      <c r="K6" s="84"/>
      <c r="L6" s="84" t="str">
        <f>IFERROR(VLOOKUP(D6,DB!A:I,9,0),"")</f>
        <v/>
      </c>
      <c r="M6" s="125"/>
    </row>
    <row r="7" spans="1:13" ht="15">
      <c r="A7" s="84"/>
      <c r="B7" s="84" t="str">
        <f>IFERROR(VLOOKUP(D7,DB!A:K,11,0),"")</f>
        <v/>
      </c>
      <c r="C7" s="84"/>
      <c r="D7" s="84"/>
      <c r="E7" s="84"/>
      <c r="F7" s="123"/>
      <c r="G7" s="124">
        <f ca="1">IFERROR(NOW()-F7,"-")</f>
        <v>45938.790791898151</v>
      </c>
      <c r="H7" s="123"/>
      <c r="I7" s="84" t="str">
        <f>IFERROR(VLOOKUP(D7,DB!A:F,6,0),"")</f>
        <v/>
      </c>
      <c r="J7" s="84" t="str">
        <f>IFERROR(VLOOKUP(D7,DB!A:G,7,0),"")</f>
        <v/>
      </c>
      <c r="K7" s="84"/>
      <c r="L7" s="84" t="str">
        <f>IFERROR(VLOOKUP(D7,DB!A:I,9,0),"")</f>
        <v/>
      </c>
    </row>
    <row r="8" spans="1:13" ht="15">
      <c r="A8" s="37"/>
      <c r="B8" s="37" t="str">
        <f>IFERROR(VLOOKUP(D8,DB!A:K,11,0),"")</f>
        <v/>
      </c>
      <c r="C8" s="37"/>
      <c r="D8" s="37"/>
      <c r="E8" s="37"/>
      <c r="F8" s="38"/>
      <c r="G8" s="39">
        <f ca="1">IFERROR(NOW()-F8,"-")</f>
        <v>45938.790791898151</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ca="1">IFERROR(NOW()-F9,"-")</f>
        <v>45938.790791898151</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ca="1">IFERROR(NOW()-F10,"-")</f>
        <v>45938.790791898151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45938.790791898151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45938.790791898151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45938.790791898151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45938.790791898151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45938.790791898151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45938.790791898151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45938.790791898151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45938.790791898151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45938.790791898151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45938.790791898151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45938.790791898151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45938.790791898151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45938.790791898151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45938.790791898151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45938.790791898151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45938.790791898151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45938.790791898151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45938.790791898151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45938.790791898151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45938.790791898151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45938.790791898151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45938.790791898151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45938.790791898151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45938.790791898151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45938.790791898151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45938.790791898151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45938.790791898151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45938.790791898151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45938.790791898151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45938.790791898151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45938.790791898151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45938.790791898151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45938.790791898151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45938.790791898151</v>
      </c>
      <c r="H44" s="38"/>
      <c r="I44" s="37" t="str">
        <f>IFERROR(VLOOKUP(D44,DB!A:F,6,0),"")</f>
        <v/>
      </c>
      <c r="J44" s="37" t="str">
        <f>IFERROR(VLOOKUP(D44,DB!A:G,7,0),"")</f>
        <v/>
      </c>
      <c r="K44" s="37"/>
      <c r="L44" s="37" t="str">
        <f>IFERROR(VLOOKUP(D44,DB!A:I,9,0),"")</f>
        <v/>
      </c>
    </row>
    <row r="45" spans="1:12" ht="15">
      <c r="A45" s="84"/>
      <c r="B45" s="84" t="str">
        <f>IFERROR(VLOOKUP(D45,DB!A:K,11,0),"")</f>
        <v/>
      </c>
      <c r="C45" s="84"/>
      <c r="D45" s="84"/>
      <c r="E45" s="84"/>
      <c r="F45" s="123"/>
      <c r="G45" s="124">
        <f ca="1">IFERROR(NOW()-F45,"-")</f>
        <v>45938.790791898151</v>
      </c>
      <c r="H45" s="123"/>
      <c r="I45" s="84" t="str">
        <f>IFERROR(VLOOKUP(D45,DB!A:F,6,0),"")</f>
        <v/>
      </c>
      <c r="J45" s="84" t="str">
        <f>IFERROR(VLOOKUP(D45,DB!A:G,7,0),"")</f>
        <v/>
      </c>
      <c r="K45" s="84"/>
      <c r="L45" s="84" t="str">
        <f>IFERROR(VLOOKUP(D45,DB!A:I,9,0),"")</f>
        <v/>
      </c>
    </row>
    <row r="46" spans="1:12" ht="15">
      <c r="A46" s="37"/>
      <c r="B46" s="37" t="str">
        <f>IFERROR(VLOOKUP(D46,DB!A:K,11,0),"")</f>
        <v/>
      </c>
      <c r="C46" s="37"/>
      <c r="D46" s="37"/>
      <c r="E46" s="37"/>
      <c r="F46" s="38"/>
      <c r="G46" s="39">
        <f ca="1">IFERROR(NOW()-F46,"-")</f>
        <v>45938.790791898151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45938.790791898151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45938.790791898151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45938.790791898151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45938.790791898151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45938.790791898151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45938.790791898151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45938.790791898151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45938.790791898151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45938.790791898151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45938.790791898151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45938.790791898151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45938.790791898151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45938.790791898151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45938.790791898151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45938.790791898151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45938.790791898151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45938.790791898151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45938.790791898151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45938.790791898151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45938.790791898151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45938.790791898151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45938.790791898151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45938.790791898151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45938.790791898151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45938.790791898151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45938.790791898151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45938.790791898151</v>
      </c>
      <c r="H73" s="38"/>
      <c r="I73" s="37" t="str">
        <f>IFERROR(VLOOKUP(D73,DB!A:F,6,0),"")</f>
        <v/>
      </c>
      <c r="J73" s="37" t="str">
        <f>IFERROR(VLOOKUP(D73,DB!A:G,7,0),"")</f>
        <v/>
      </c>
      <c r="K73" s="37"/>
      <c r="L73" s="37" t="str">
        <f>IFERROR(VLOOKUP(D73,DB!A:I,9,0),"")</f>
        <v/>
      </c>
    </row>
    <row r="74" spans="1:12" ht="15">
      <c r="A74" s="84"/>
      <c r="B74" s="84" t="str">
        <f>IFERROR(VLOOKUP(D74,DB!A:K,11,0),"")</f>
        <v/>
      </c>
      <c r="C74" s="84"/>
      <c r="D74" s="84"/>
      <c r="E74" s="84"/>
      <c r="F74" s="123"/>
      <c r="G74" s="124">
        <f ca="1">IFERROR(NOW()-F74,"-")</f>
        <v>45938.790791898151</v>
      </c>
      <c r="H74" s="123"/>
      <c r="I74" s="84" t="str">
        <f>IFERROR(VLOOKUP(D74,DB!A:F,6,0),"")</f>
        <v/>
      </c>
      <c r="J74" s="84" t="str">
        <f>IFERROR(VLOOKUP(D74,DB!A:G,7,0),"")</f>
        <v/>
      </c>
      <c r="K74" s="84"/>
      <c r="L74" s="84" t="str">
        <f>IFERROR(VLOOKUP(D74,DB!A:I,9,0),"")</f>
        <v/>
      </c>
    </row>
    <row r="75" spans="1:12" ht="15">
      <c r="A75" s="37"/>
      <c r="B75" s="37" t="str">
        <f>IFERROR(VLOOKUP(D75,DB!A:K,11,0),"")</f>
        <v/>
      </c>
      <c r="C75" s="37"/>
      <c r="D75" s="37"/>
      <c r="E75" s="37"/>
      <c r="F75" s="38"/>
      <c r="G75" s="39">
        <f ca="1">IFERROR(NOW()-F75,"-")</f>
        <v>45938.790791898151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45938.790791898151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45938.790791898151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45938.790791898151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45938.790791898151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45938.790791898151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45938.790791898151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45938.790791898151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45938.790791898151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45938.790791898151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45938.790791898151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45938.790791898151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45938.790791898151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45938.790791898151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45938.790791898151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45938.790791898151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45938.790791898151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45938.790791898151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45938.790791898151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45938.790791898151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45938.790791898151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45938.790791898151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45938.790791898151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45938.790791898151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45938.790791898151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45938.790791898151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45938.790791898151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45938.790791898151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45938.790791898151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45938.790791898151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45938.790791898151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45938.790791898151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45938.790791898151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45938.790791898151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45938.790791898151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45938.790791898151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45938.790791898151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45938.790791898151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45938.790791898151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45938.790791898151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45938.790791898151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45938.790791898151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45938.790791898151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45938.790791898151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45938.790791898151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45938.790791898151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45938.790791898151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45938.790791898151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45938.790791898151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45938.790791898151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45938.790791898151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45938.790791898151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45938.790791898151</v>
      </c>
      <c r="H127" s="38"/>
      <c r="I127" s="37" t="str">
        <f>IFERROR(VLOOKUP(D127,DB!A:F,6,0),"")</f>
        <v/>
      </c>
      <c r="J127" s="37" t="str">
        <f>IFERROR(VLOOKUP(D127,DB!A:G,7,0),"")</f>
        <v/>
      </c>
      <c r="K127" s="37"/>
      <c r="L127" s="37" t="str">
        <f>IFERROR(VLOOKUP(D127,DB!A:I,9,0),"")</f>
        <v/>
      </c>
    </row>
    <row r="128" spans="1:12" ht="15">
      <c r="A128" s="84"/>
      <c r="B128" s="84" t="str">
        <f>IFERROR(VLOOKUP(D128,DB!A:K,11,0),"")</f>
        <v/>
      </c>
      <c r="C128" s="84"/>
      <c r="D128" s="84"/>
      <c r="E128" s="84"/>
      <c r="F128" s="123"/>
      <c r="G128" s="124">
        <f ca="1">IFERROR(NOW()-F128,"-")</f>
        <v>45938.790791898151</v>
      </c>
      <c r="H128" s="123"/>
      <c r="I128" s="84" t="str">
        <f>IFERROR(VLOOKUP(D128,DB!A:F,6,0),"")</f>
        <v/>
      </c>
      <c r="J128" s="84" t="str">
        <f>IFERROR(VLOOKUP(D128,DB!A:G,7,0),"")</f>
        <v/>
      </c>
      <c r="K128" s="84"/>
      <c r="L128" s="84" t="str">
        <f>IFERROR(VLOOKUP(D128,DB!A:I,9,0),"")</f>
        <v/>
      </c>
    </row>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3" ht="15"/>
    <row r="384" ht="15"/>
    <row r="385" ht="15"/>
    <row r="386" ht="15"/>
    <row r="387" ht="15"/>
    <row r="388" ht="15"/>
    <row r="389" ht="15"/>
    <row r="390" ht="15"/>
    <row r="391" ht="15"/>
    <row r="392" ht="15"/>
    <row r="393" ht="15"/>
    <row r="394" ht="15"/>
    <row r="395" ht="15"/>
    <row r="396" ht="15"/>
    <row r="398" ht="15"/>
    <row r="399" ht="15"/>
    <row r="400" ht="15"/>
    <row r="401" ht="15"/>
    <row r="402" ht="15"/>
    <row r="403"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3" ht="15"/>
    <row r="454" ht="15"/>
    <row r="455" ht="15"/>
    <row r="456" ht="15"/>
    <row r="458" ht="15"/>
    <row r="459" ht="15"/>
    <row r="460" ht="15"/>
    <row r="463" ht="15"/>
    <row r="464" ht="15"/>
    <row r="465" ht="15"/>
    <row r="466"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0" ht="15"/>
    <row r="781" ht="15"/>
    <row r="782" ht="15"/>
    <row r="783" ht="15"/>
    <row r="787" ht="15"/>
    <row r="788" ht="15"/>
    <row r="798" ht="15"/>
    <row r="803" ht="15"/>
    <row r="814" ht="15"/>
    <row r="815" ht="15"/>
    <row r="822" ht="15"/>
    <row r="823" ht="15"/>
    <row r="827" ht="15"/>
    <row r="828" ht="15"/>
    <row r="829" ht="15"/>
    <row r="836" ht="15"/>
    <row r="837" ht="15"/>
    <row r="838" ht="15"/>
    <row r="839" ht="15"/>
    <row r="841" ht="15"/>
    <row r="842" ht="15"/>
    <row r="843" ht="15"/>
    <row r="846" ht="15"/>
    <row r="847" ht="15"/>
    <row r="848" ht="15"/>
    <row r="849" ht="15"/>
    <row r="851" ht="15"/>
    <row r="852" ht="15"/>
    <row r="853" ht="15"/>
    <row r="854" ht="15"/>
    <row r="855" ht="15"/>
    <row r="856" ht="15"/>
    <row r="858" ht="15"/>
    <row r="859" ht="15"/>
    <row r="861" ht="15"/>
    <row r="862" ht="15"/>
    <row r="864" ht="15"/>
    <row r="865" ht="15"/>
    <row r="866" ht="15"/>
    <row r="868" ht="15"/>
    <row r="869" ht="15"/>
    <row r="870" ht="15"/>
    <row r="871" ht="15"/>
    <row r="872" ht="15"/>
    <row r="876" ht="15"/>
    <row r="877" ht="15"/>
    <row r="878" ht="15"/>
    <row r="879" ht="15"/>
    <row r="882" ht="15"/>
    <row r="883" ht="15"/>
    <row r="886" ht="15"/>
    <row r="927" ht="15"/>
    <row r="928" ht="15"/>
    <row r="931" ht="15"/>
    <row r="932" ht="15"/>
    <row r="939" ht="15"/>
    <row r="940" ht="15"/>
    <row r="943" ht="15"/>
    <row r="945" ht="15"/>
    <row r="947" ht="15"/>
    <row r="948" ht="15"/>
    <row r="949" ht="15"/>
    <row r="952" ht="15"/>
    <row r="953" ht="15"/>
    <row r="955" ht="15"/>
    <row r="958" ht="15"/>
    <row r="959" ht="15"/>
    <row r="961" ht="15"/>
    <row r="962" ht="15"/>
    <row r="963" ht="15"/>
    <row r="964" ht="15"/>
    <row r="965" ht="15"/>
    <row r="968" ht="15"/>
    <row r="969" ht="15"/>
    <row r="970" ht="15"/>
    <row r="971" ht="15"/>
    <row r="972" ht="15"/>
    <row r="973" ht="15"/>
    <row r="975" ht="15"/>
    <row r="977" ht="15"/>
    <row r="979" ht="15"/>
    <row r="980" ht="15"/>
    <row r="981" ht="15"/>
    <row r="983" ht="15"/>
    <row r="984" ht="15"/>
    <row r="985" ht="15"/>
    <row r="986" ht="15"/>
    <row r="987" ht="15"/>
    <row r="988" ht="15"/>
    <row r="989" ht="15"/>
    <row r="991" ht="15"/>
    <row r="992" ht="15"/>
    <row r="993" ht="15"/>
    <row r="998" ht="15"/>
    <row r="999" ht="15"/>
    <row r="1003" ht="15"/>
    <row r="1004" ht="15"/>
    <row r="1005" ht="15"/>
    <row r="1008" ht="15"/>
    <row r="1010" ht="15"/>
    <row r="1014" ht="15"/>
    <row r="1018" ht="15"/>
    <row r="1024" ht="15"/>
    <row r="1025" ht="15"/>
    <row r="1027" ht="15"/>
    <row r="1028" ht="15"/>
    <row r="1030" ht="15"/>
    <row r="1033" ht="15"/>
    <row r="1034" ht="15"/>
    <row r="1036" ht="15"/>
    <row r="1038" ht="15"/>
    <row r="1040" ht="15"/>
    <row r="1042" ht="15"/>
    <row r="1043" ht="15"/>
    <row r="1044" ht="15"/>
    <row r="1046" ht="15"/>
    <row r="1047" ht="15"/>
    <row r="1048" ht="15"/>
    <row r="1049" ht="15"/>
    <row r="1052" ht="15"/>
    <row r="1226" ht="15"/>
    <row r="1227" ht="15"/>
    <row r="1237" ht="15"/>
    <row r="1238" ht="15"/>
    <row r="1239" ht="15"/>
    <row r="1245" ht="15"/>
    <row r="1246" ht="15"/>
    <row r="1247" ht="15"/>
    <row r="1248" ht="15"/>
    <row r="1250" ht="15"/>
    <row r="1253" ht="15"/>
    <row r="1254" ht="15"/>
    <row r="1255" ht="15"/>
    <row r="1256" ht="15"/>
    <row r="1258" ht="15"/>
    <row r="1259" ht="15"/>
    <row r="1261" ht="15"/>
    <row r="1262" ht="15"/>
    <row r="1263" ht="15"/>
    <row r="1264" ht="15"/>
    <row r="1266" ht="15"/>
    <row r="1267" ht="15"/>
    <row r="1268" ht="15"/>
    <row r="1271" ht="15"/>
    <row r="1272" ht="15"/>
    <row r="1275" ht="15"/>
    <row r="1276" ht="15"/>
    <row r="1277" ht="15"/>
    <row r="1278" ht="15"/>
    <row r="1279" ht="15"/>
    <row r="1280" ht="15"/>
    <row r="1281" ht="15"/>
    <row r="1282" ht="15"/>
    <row r="1284" ht="15"/>
    <row r="1286" ht="15"/>
    <row r="1287" ht="15"/>
    <row r="1288" ht="15"/>
    <row r="1291" ht="15"/>
    <row r="1301" ht="15"/>
    <row r="1304" ht="15"/>
    <row r="1305" ht="15"/>
    <row r="1309" ht="15"/>
    <row r="1313" ht="15"/>
    <row r="1316" ht="15"/>
    <row r="1318" ht="15"/>
    <row r="1319" ht="15"/>
    <row r="1322" ht="15"/>
    <row r="1324" ht="15"/>
    <row r="1327" ht="15"/>
    <row r="1328" ht="15"/>
    <row r="1329" ht="15"/>
    <row r="1331" ht="15"/>
    <row r="1333" ht="15"/>
    <row r="1334" ht="15"/>
    <row r="1335" ht="15"/>
    <row r="1339" ht="15"/>
    <row r="1340" ht="15"/>
    <row r="1341" ht="15"/>
    <row r="1343" ht="15"/>
    <row r="1344" ht="15"/>
    <row r="1345" ht="15"/>
    <row r="1346" ht="15"/>
    <row r="1348" ht="15"/>
    <row r="1359" ht="15"/>
    <row r="1361" ht="15"/>
    <row r="1362" ht="15"/>
    <row r="1363" ht="15"/>
    <row r="1364" ht="15"/>
    <row r="1365" ht="15"/>
    <row r="1366" ht="15"/>
    <row r="1367" ht="15"/>
    <row r="1368" ht="15"/>
    <row r="1369" ht="15"/>
    <row r="1370" ht="15"/>
    <row r="1371" ht="15"/>
    <row r="1372" ht="15"/>
    <row r="1373" ht="15"/>
    <row r="1375" ht="15"/>
    <row r="1377" ht="15"/>
  </sheetData>
  <dataValidations count="2">
    <dataValidation allowBlank="1" showInputMessage="1" showErrorMessage="1" sqref="E1" xr:uid="{920C6338-E771-4DAE-8C89-92A9093EA4DE}"/>
    <dataValidation type="list" allowBlank="1" showInputMessage="1" showErrorMessage="1" sqref="E2:E1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9"/>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8" t="s">
        <v>38953</v>
      </c>
      <c r="B1" s="158" t="s">
        <v>38954</v>
      </c>
      <c r="C1" s="158" t="s">
        <v>38955</v>
      </c>
      <c r="D1" s="158" t="s">
        <v>144</v>
      </c>
      <c r="E1" s="158" t="s">
        <v>38956</v>
      </c>
      <c r="F1" s="159" t="s">
        <v>38957</v>
      </c>
      <c r="G1" s="160" t="s">
        <v>38958</v>
      </c>
      <c r="H1" s="159" t="s">
        <v>38959</v>
      </c>
      <c r="I1" s="158" t="s">
        <v>38960</v>
      </c>
      <c r="J1" s="158" t="s">
        <v>38961</v>
      </c>
      <c r="K1" s="158" t="s">
        <v>38962</v>
      </c>
      <c r="L1" s="15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50" t="s">
        <v>39064</v>
      </c>
      <c r="B2" s="151" t="s">
        <v>5398</v>
      </c>
      <c r="C2" s="150">
        <v>1</v>
      </c>
      <c r="D2" s="151" t="s">
        <v>34463</v>
      </c>
      <c r="E2" s="150" t="s">
        <v>39065</v>
      </c>
      <c r="F2" s="152">
        <v>45926.772847222222</v>
      </c>
      <c r="G2" s="153">
        <f ca="1">IFERROR(NOW()-F2,"-")</f>
        <v>12.017944675928447</v>
      </c>
      <c r="H2" s="154">
        <v>45927.449074074102</v>
      </c>
      <c r="I2" s="151" t="str">
        <f>IFERROR(VLOOKUP(D2,DB!A:F,6,0),"")</f>
        <v>SCECO</v>
      </c>
      <c r="J2" s="151" t="str">
        <f>IFERROR(VLOOKUP(D2,DB!A:G,7,0),"")</f>
        <v>Weak</v>
      </c>
      <c r="K2" s="150" t="s">
        <v>39066</v>
      </c>
      <c r="L2" s="151"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50" t="s">
        <v>24</v>
      </c>
      <c r="B3" s="151" t="str">
        <f>IFERROR(VLOOKUP(D3,DB!A:K,11,0),"")</f>
        <v>R6</v>
      </c>
      <c r="C3" s="150">
        <v>1</v>
      </c>
      <c r="D3" s="151" t="s">
        <v>34282</v>
      </c>
      <c r="E3" s="150"/>
      <c r="F3" s="150"/>
      <c r="G3" s="153">
        <f ca="1">IFERROR(NOW()-F3,"-")</f>
        <v>45938.790791898151</v>
      </c>
      <c r="H3" s="154">
        <v>45927.987534722219</v>
      </c>
      <c r="I3" s="151" t="str">
        <f>IFERROR(VLOOKUP(D3,DB!A:F,6,0),"")</f>
        <v>SCECO</v>
      </c>
      <c r="J3" s="151" t="str">
        <f>IFERROR(VLOOKUP(D3,DB!A:G,7,0),"")</f>
        <v>Vandalized</v>
      </c>
      <c r="K3" s="150" t="s">
        <v>39067</v>
      </c>
      <c r="L3" s="151" t="str">
        <f>IFERROR(VLOOKUP(D3,DB!A:I,9,0),"")</f>
        <v>Latis</v>
      </c>
    </row>
    <row r="4" spans="1:16383" ht="31.5" customHeight="1">
      <c r="A4" s="150" t="s">
        <v>39068</v>
      </c>
      <c r="B4" s="151" t="s">
        <v>5398</v>
      </c>
      <c r="C4" s="150">
        <v>1</v>
      </c>
      <c r="D4" s="151" t="s">
        <v>32861</v>
      </c>
      <c r="E4" s="150" t="s">
        <v>39065</v>
      </c>
      <c r="F4" s="152">
        <v>45933.880972222221</v>
      </c>
      <c r="G4" s="153">
        <f ca="1">IFERROR(NOW()-F4,"-")</f>
        <v>4.9098196759296115</v>
      </c>
      <c r="H4" s="154">
        <v>45929.455266203702</v>
      </c>
      <c r="I4" s="151" t="str">
        <f>IFERROR(VLOOKUP(D4,DB!A:F,6,0),"")</f>
        <v>SCECO</v>
      </c>
      <c r="J4" s="151" t="str">
        <f>IFERROR(VLOOKUP(D4,DB!A:G,7,0),"")</f>
        <v>In progress</v>
      </c>
      <c r="K4" s="150" t="s">
        <v>39066</v>
      </c>
      <c r="L4" s="151"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50" t="s">
        <v>39069</v>
      </c>
      <c r="B5" s="151" t="s">
        <v>5398</v>
      </c>
      <c r="C5" s="150">
        <v>1</v>
      </c>
      <c r="D5" s="151" t="s">
        <v>33408</v>
      </c>
      <c r="E5" s="150" t="s">
        <v>38964</v>
      </c>
      <c r="F5" s="152">
        <v>45934.942245370374</v>
      </c>
      <c r="G5" s="153">
        <f ca="1">IFERROR(NOW()-F5,"-")</f>
        <v>3.8485465277772164</v>
      </c>
      <c r="H5" s="154">
        <v>45934.470231481479</v>
      </c>
      <c r="I5" s="151" t="str">
        <f>IFERROR(VLOOKUP(D5,DB!A:F,6,0),"")</f>
        <v>SCECO</v>
      </c>
      <c r="J5" s="151" t="str">
        <f>IFERROR(VLOOKUP(D5,DB!A:G,7,0),"")</f>
        <v>Dead</v>
      </c>
      <c r="K5" s="150" t="s">
        <v>39066</v>
      </c>
      <c r="L5" s="151"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5" t="s">
        <v>24</v>
      </c>
      <c r="B6" s="151" t="str">
        <f>IFERROR(VLOOKUP(D6,DB!A:K,11,0),"")</f>
        <v>R6</v>
      </c>
      <c r="C6" s="151">
        <v>1</v>
      </c>
      <c r="D6" s="151" t="s">
        <v>33684</v>
      </c>
      <c r="E6" s="150" t="s">
        <v>39065</v>
      </c>
      <c r="F6" s="156"/>
      <c r="G6" s="153">
        <f ca="1">IFERROR(NOW()-F6,"-")</f>
        <v>45938.790791898151</v>
      </c>
      <c r="H6" s="156">
        <v>45937.667847222219</v>
      </c>
      <c r="I6" s="151" t="str">
        <f>IFERROR(VLOOKUP(D6,DB!A:F,6,0),"")</f>
        <v>SCECO</v>
      </c>
      <c r="J6" s="151" t="str">
        <f>IFERROR(VLOOKUP(D6,DB!A:G,7,0),"")</f>
        <v>Weak</v>
      </c>
      <c r="K6" s="157" t="s">
        <v>39070</v>
      </c>
      <c r="L6" s="151" t="str">
        <f>IFERROR(VLOOKUP(D6,DB!A:I,9,0),"")</f>
        <v>Latis</v>
      </c>
    </row>
    <row r="7" spans="1:16383" ht="31.5" customHeight="1">
      <c r="A7" s="162" t="s">
        <v>39071</v>
      </c>
      <c r="B7" s="162" t="str">
        <f>IFERROR(VLOOKUP(D7,DB!A:K,11,0),"")</f>
        <v>R6</v>
      </c>
      <c r="C7" s="162">
        <v>1</v>
      </c>
      <c r="D7" s="162" t="s">
        <v>33856</v>
      </c>
      <c r="E7" s="162" t="s">
        <v>38967</v>
      </c>
      <c r="F7" s="162"/>
      <c r="G7" s="153">
        <f ca="1">IFERROR(NOW()-F7,"-")</f>
        <v>45938.790791898151</v>
      </c>
      <c r="H7" s="169">
        <v>45938.744768518518</v>
      </c>
      <c r="I7" s="162" t="str">
        <f>IFERROR(VLOOKUP(D7,DB!A:F,6,0),"")</f>
        <v>SCECO</v>
      </c>
      <c r="J7" s="162" t="str">
        <f>IFERROR(VLOOKUP(D7,DB!A:G,7,0),"")</f>
        <v>Dead</v>
      </c>
      <c r="K7" s="162" t="s">
        <v>39072</v>
      </c>
      <c r="L7" s="162" t="str">
        <f>IFERROR(VLOOKUP(D7,DB!A:I,9,0),"")</f>
        <v>Latis</v>
      </c>
    </row>
    <row r="8" spans="1:16383" ht="31.5" customHeight="1">
      <c r="A8" s="162"/>
      <c r="B8" s="162" t="str">
        <f>IFERROR(VLOOKUP(D8,DB!A:K,11,0),"")</f>
        <v/>
      </c>
      <c r="C8" s="162"/>
      <c r="D8" s="162"/>
      <c r="E8" s="162"/>
      <c r="F8" s="162"/>
      <c r="G8" s="153">
        <f ca="1">IFERROR(NOW()-F8,"-")</f>
        <v>45938.790791898151</v>
      </c>
      <c r="H8" s="169"/>
      <c r="I8" s="162" t="str">
        <f>IFERROR(VLOOKUP(D8,DB!A:F,6,0),"")</f>
        <v/>
      </c>
      <c r="J8" s="162" t="str">
        <f>IFERROR(VLOOKUP(D8,DB!A:G,7,0),"")</f>
        <v/>
      </c>
      <c r="K8" s="162"/>
      <c r="L8" s="162" t="str">
        <f>IFERROR(VLOOKUP(D8,DB!A:I,9,0),"")</f>
        <v/>
      </c>
    </row>
    <row r="9" spans="1:16383" ht="31.5" customHeight="1">
      <c r="A9" s="162"/>
      <c r="B9" s="162" t="str">
        <f>IFERROR(VLOOKUP(D9,DB!A:K,11,0),"")</f>
        <v/>
      </c>
      <c r="C9" s="162"/>
      <c r="D9" s="161"/>
      <c r="E9" s="162"/>
      <c r="F9" s="162"/>
      <c r="G9" s="153">
        <f ca="1">IFERROR(NOW()-F9,"-")</f>
        <v>45938.790791898151</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49"/>
      <c r="E10" s="162"/>
      <c r="F10" s="162"/>
      <c r="G10" s="153">
        <f ca="1">IFERROR(NOW()-F10,"-")</f>
        <v>45938.790791898151</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49"/>
      <c r="E11" s="162"/>
      <c r="F11" s="162"/>
      <c r="G11" s="153">
        <f ca="1">IFERROR(NOW()-F11,"-")</f>
        <v>45938.790791898151</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3">
        <f ca="1">IFERROR(NOW()-F12,"-")</f>
        <v>45938.790791898151</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1"/>
      <c r="E13" s="162"/>
      <c r="F13" s="162"/>
      <c r="G13" s="153">
        <f ca="1">IFERROR(NOW()-F13,"-")</f>
        <v>45938.790791898151</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3">
        <f ca="1">IFERROR(NOW()-F14,"-")</f>
        <v>45938.790791898151</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3">
        <f ca="1">IFERROR(NOW()-F15,"-")</f>
        <v>45938.790791898151</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3">
        <f ca="1">IFERROR(NOW()-F16,"-")</f>
        <v>45938.790791898151</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3">
        <f ca="1">IFERROR(NOW()-F17,"-")</f>
        <v>45938.790791898151</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3">
        <f ca="1">IFERROR(NOW()-F18,"-")</f>
        <v>45938.790791898151</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3">
        <f ca="1">IFERROR(NOW()-F19,"-")</f>
        <v>45938.790791898151</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3">
        <f ca="1">IFERROR(NOW()-F20,"-")</f>
        <v>45938.790791898151</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3">
        <f ca="1">IFERROR(NOW()-F21,"-")</f>
        <v>45938.790791898151</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3">
        <f ca="1">IFERROR(NOW()-F22,"-")</f>
        <v>45938.790791898151</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3">
        <f ca="1">IFERROR(NOW()-F23,"-")</f>
        <v>45938.790791898151</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3">
        <f ca="1">IFERROR(NOW()-F24,"-")</f>
        <v>45938.790791898151</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3">
        <f ca="1">IFERROR(NOW()-F25,"-")</f>
        <v>45938.790791898151</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3">
        <f ca="1">IFERROR(NOW()-F26,"-")</f>
        <v>45938.790791898151</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3">
        <f ca="1">IFERROR(NOW()-F27,"-")</f>
        <v>45938.790791898151</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3">
        <f ca="1">IFERROR(NOW()-F28,"-")</f>
        <v>45938.790791898151</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3">
        <f ca="1">IFERROR(NOW()-F29,"-")</f>
        <v>45938.790791898151</v>
      </c>
      <c r="H29" s="162"/>
      <c r="I29" s="162" t="str">
        <f>IFERROR(VLOOKUP(D29,DB!A:F,6,0),"")</f>
        <v/>
      </c>
      <c r="J29" s="162" t="str">
        <f>IFERROR(VLOOKUP(D29,DB!A:G,7,0),"")</f>
        <v/>
      </c>
      <c r="K29" s="162"/>
      <c r="L29" s="162" t="str">
        <f>IFERROR(VLOOKUP(D29,DB!A:I,9,0),"")</f>
        <v/>
      </c>
    </row>
    <row r="30" spans="1:12" ht="31.5" customHeight="1">
      <c r="A30" s="162"/>
      <c r="B30" s="162" t="str">
        <f>IFERROR(VLOOKUP(D30,DB!A:K,11,0),"")</f>
        <v/>
      </c>
      <c r="C30" s="162"/>
      <c r="D30" s="162"/>
      <c r="E30" s="162"/>
      <c r="F30" s="162"/>
      <c r="G30" s="153">
        <f ca="1">IFERROR(NOW()-F30,"-")</f>
        <v>45938.790791898151</v>
      </c>
      <c r="H30" s="162"/>
      <c r="I30" s="162" t="str">
        <f>IFERROR(VLOOKUP(D30,DB!A:F,6,0),"")</f>
        <v/>
      </c>
      <c r="J30" s="162" t="str">
        <f>IFERROR(VLOOKUP(D30,DB!A:G,7,0),"")</f>
        <v/>
      </c>
      <c r="K30" s="162"/>
      <c r="L30" s="162" t="str">
        <f>IFERROR(VLOOKUP(D30,DB!A:I,9,0),"")</f>
        <v/>
      </c>
    </row>
    <row r="31" spans="1:12" ht="31.5" customHeight="1">
      <c r="A31" s="162"/>
      <c r="B31" s="162" t="str">
        <f>IFERROR(VLOOKUP(D31,DB!A:K,11,0),"")</f>
        <v/>
      </c>
      <c r="C31" s="162"/>
      <c r="D31" s="162"/>
      <c r="E31" s="162"/>
      <c r="F31" s="162"/>
      <c r="G31" s="153">
        <f ca="1">IFERROR(NOW()-F31,"-")</f>
        <v>45938.790791898151</v>
      </c>
      <c r="H31" s="162"/>
      <c r="I31" s="162" t="str">
        <f>IFERROR(VLOOKUP(D31,DB!A:F,6,0),"")</f>
        <v/>
      </c>
      <c r="J31" s="162" t="str">
        <f>IFERROR(VLOOKUP(D31,DB!A:G,7,0),"")</f>
        <v/>
      </c>
      <c r="K31" s="162"/>
      <c r="L31" s="162" t="str">
        <f>IFERROR(VLOOKUP(D31,DB!A:I,9,0),"")</f>
        <v/>
      </c>
    </row>
    <row r="32" spans="1:12" ht="31.5" customHeight="1">
      <c r="A32" s="163"/>
      <c r="B32" s="164" t="str">
        <f>IFERROR(VLOOKUP(D32,DB!A:K,11,0),"")</f>
        <v/>
      </c>
      <c r="C32" s="164"/>
      <c r="D32" s="164"/>
      <c r="E32" s="165"/>
      <c r="F32" s="166"/>
      <c r="G32" s="153">
        <f ca="1">IFERROR(NOW()-F32,"-")</f>
        <v>45938.790791898151</v>
      </c>
      <c r="H32" s="166"/>
      <c r="I32" s="164" t="str">
        <f>IFERROR(VLOOKUP(D32,DB!A:F,6,0),"")</f>
        <v/>
      </c>
      <c r="J32" s="164" t="str">
        <f>IFERROR(VLOOKUP(D32,DB!A:G,7,0),"")</f>
        <v/>
      </c>
      <c r="K32" s="168"/>
      <c r="L32" s="165" t="str">
        <f>IFERROR(VLOOKUP(D32,DB!A:I,9,0),"")</f>
        <v/>
      </c>
    </row>
    <row r="33" spans="1:12" ht="31.5" customHeight="1">
      <c r="A33" s="163"/>
      <c r="B33" s="164" t="str">
        <f>IFERROR(VLOOKUP(D33,DB!A:K,11,0),"")</f>
        <v/>
      </c>
      <c r="C33" s="164"/>
      <c r="D33" s="164"/>
      <c r="E33" s="165"/>
      <c r="F33" s="166"/>
      <c r="G33" s="153">
        <f ca="1">IFERROR(NOW()-F33,"-")</f>
        <v>45938.790791898151</v>
      </c>
      <c r="H33" s="166"/>
      <c r="I33" s="164" t="str">
        <f>IFERROR(VLOOKUP(D33,DB!A:F,6,0),"")</f>
        <v/>
      </c>
      <c r="J33" s="164" t="str">
        <f>IFERROR(VLOOKUP(D33,DB!A:G,7,0),"")</f>
        <v/>
      </c>
      <c r="K33" s="168"/>
      <c r="L33" s="165" t="str">
        <f>IFERROR(VLOOKUP(D33,DB!A:I,9,0),"")</f>
        <v/>
      </c>
    </row>
    <row r="34" spans="1:12" ht="31.5" customHeight="1">
      <c r="A34" s="163"/>
      <c r="B34" s="164" t="str">
        <f>IFERROR(VLOOKUP(D34,DB!A:K,11,0),"")</f>
        <v/>
      </c>
      <c r="C34" s="164"/>
      <c r="D34" s="164"/>
      <c r="E34" s="165"/>
      <c r="F34" s="166"/>
      <c r="G34" s="153">
        <f ca="1">IFERROR(NOW()-F34,"-")</f>
        <v>45938.790791898151</v>
      </c>
      <c r="H34" s="166"/>
      <c r="I34" s="164" t="str">
        <f>IFERROR(VLOOKUP(D34,DB!A:F,6,0),"")</f>
        <v/>
      </c>
      <c r="J34" s="164" t="str">
        <f>IFERROR(VLOOKUP(D34,DB!A:G,7,0),"")</f>
        <v/>
      </c>
      <c r="K34" s="168"/>
      <c r="L34" s="165" t="str">
        <f>IFERROR(VLOOKUP(D34,DB!A:I,9,0),"")</f>
        <v/>
      </c>
    </row>
    <row r="35" spans="1:12" ht="31.5" customHeight="1">
      <c r="A35" s="163"/>
      <c r="B35" s="164" t="str">
        <f>IFERROR(VLOOKUP(D35,DB!A:K,11,0),"")</f>
        <v/>
      </c>
      <c r="C35" s="164"/>
      <c r="D35" s="164"/>
      <c r="E35" s="165"/>
      <c r="F35" s="166"/>
      <c r="G35" s="153">
        <f ca="1">IFERROR(NOW()-F35,"-")</f>
        <v>45938.790791898151</v>
      </c>
      <c r="H35" s="166"/>
      <c r="I35" s="164" t="str">
        <f>IFERROR(VLOOKUP(D35,DB!A:F,6,0),"")</f>
        <v/>
      </c>
      <c r="J35" s="164" t="str">
        <f>IFERROR(VLOOKUP(D35,DB!A:G,7,0),"")</f>
        <v/>
      </c>
      <c r="K35" s="168"/>
      <c r="L35" s="165" t="str">
        <f>IFERROR(VLOOKUP(D35,DB!A:I,9,0),"")</f>
        <v/>
      </c>
    </row>
    <row r="36" spans="1:12" ht="31.5" customHeight="1">
      <c r="A36" s="163"/>
      <c r="B36" s="164" t="str">
        <f>IFERROR(VLOOKUP(D36,DB!A:K,11,0),"")</f>
        <v/>
      </c>
      <c r="C36" s="164"/>
      <c r="D36" s="164"/>
      <c r="E36" s="165"/>
      <c r="F36" s="166"/>
      <c r="G36" s="153">
        <f ca="1">IFERROR(NOW()-F36,"-")</f>
        <v>45938.790791898151</v>
      </c>
      <c r="H36" s="166"/>
      <c r="I36" s="164" t="str">
        <f>IFERROR(VLOOKUP(D36,DB!A:F,6,0),"")</f>
        <v/>
      </c>
      <c r="J36" s="164" t="str">
        <f>IFERROR(VLOOKUP(D36,DB!A:G,7,0),"")</f>
        <v/>
      </c>
      <c r="K36" s="168"/>
      <c r="L36" s="165" t="str">
        <f>IFERROR(VLOOKUP(D36,DB!A:I,9,0),"")</f>
        <v/>
      </c>
    </row>
    <row r="37" spans="1:12" ht="31.5" customHeight="1">
      <c r="A37" s="163"/>
      <c r="B37" s="164" t="str">
        <f>IFERROR(VLOOKUP(D37,DB!A:K,11,0),"")</f>
        <v/>
      </c>
      <c r="C37" s="164"/>
      <c r="D37" s="164"/>
      <c r="E37" s="165"/>
      <c r="F37" s="166"/>
      <c r="G37" s="167">
        <f ca="1">IFERROR(NOW()-F37,"-")</f>
        <v>45938.790791898151</v>
      </c>
      <c r="H37" s="166"/>
      <c r="I37" s="164" t="str">
        <f>IFERROR(VLOOKUP(D37,DB!A:F,6,0),"")</f>
        <v/>
      </c>
      <c r="J37" s="164" t="str">
        <f>IFERROR(VLOOKUP(D37,DB!A:G,7,0),"")</f>
        <v/>
      </c>
      <c r="K37" s="168"/>
      <c r="L37" s="165" t="str">
        <f>IFERROR(VLOOKUP(D37,DB!A:I,9,0),"")</f>
        <v/>
      </c>
    </row>
    <row r="38" spans="1:12" ht="31.5" customHeight="1">
      <c r="A38" s="163"/>
      <c r="B38" s="164" t="str">
        <f>IFERROR(VLOOKUP(D38,DB!A:K,11,0),"")</f>
        <v/>
      </c>
      <c r="C38" s="164"/>
      <c r="D38" s="164"/>
      <c r="E38" s="165"/>
      <c r="F38" s="166"/>
      <c r="G38" s="167">
        <f ca="1">IFERROR(NOW()-F38,"-")</f>
        <v>45938.790791898151</v>
      </c>
      <c r="H38" s="166"/>
      <c r="I38" s="164" t="str">
        <f>IFERROR(VLOOKUP(D38,DB!A:F,6,0),"")</f>
        <v/>
      </c>
      <c r="J38" s="164" t="str">
        <f>IFERROR(VLOOKUP(D38,DB!A:G,7,0),"")</f>
        <v/>
      </c>
      <c r="K38" s="168"/>
      <c r="L38" s="165" t="str">
        <f>IFERROR(VLOOKUP(D38,DB!A:I,9,0),"")</f>
        <v/>
      </c>
    </row>
    <row r="39" spans="1:12" ht="31.5" customHeight="1">
      <c r="A39" s="163"/>
      <c r="B39" s="164" t="str">
        <f>IFERROR(VLOOKUP(D39,DB!A:K,11,0),"")</f>
        <v/>
      </c>
      <c r="C39" s="164"/>
      <c r="D39" s="164"/>
      <c r="E39" s="165"/>
      <c r="F39" s="166"/>
      <c r="G39" s="167">
        <f ca="1">IFERROR(NOW()-F39,"-")</f>
        <v>45938.790791898151</v>
      </c>
      <c r="H39" s="166"/>
      <c r="I39" s="164" t="str">
        <f>IFERROR(VLOOKUP(D39,DB!A:F,6,0),"")</f>
        <v/>
      </c>
      <c r="J39" s="164" t="str">
        <f>IFERROR(VLOOKUP(D39,DB!A:G,7,0),"")</f>
        <v/>
      </c>
      <c r="K39" s="168"/>
      <c r="L39" s="165" t="str">
        <f>IFERROR(VLOOKUP(D39,DB!A:I,9,0),"")</f>
        <v/>
      </c>
    </row>
    <row r="40" spans="1:12" ht="31.5" customHeight="1">
      <c r="A40" s="163"/>
      <c r="B40" s="164" t="str">
        <f>IFERROR(VLOOKUP(D40,DB!A:K,11,0),"")</f>
        <v/>
      </c>
      <c r="C40" s="164"/>
      <c r="D40" s="164"/>
      <c r="E40" s="165"/>
      <c r="F40" s="166"/>
      <c r="G40" s="167">
        <f ca="1">IFERROR(NOW()-F40,"-")</f>
        <v>45938.790791898151</v>
      </c>
      <c r="H40" s="166"/>
      <c r="I40" s="164" t="str">
        <f>IFERROR(VLOOKUP(D40,DB!A:F,6,0),"")</f>
        <v/>
      </c>
      <c r="J40" s="164" t="str">
        <f>IFERROR(VLOOKUP(D40,DB!A:G,7,0),"")</f>
        <v/>
      </c>
      <c r="K40" s="168"/>
      <c r="L40" s="165" t="str">
        <f>IFERROR(VLOOKUP(D40,DB!A:I,9,0),"")</f>
        <v/>
      </c>
    </row>
    <row r="41" spans="1:12" ht="31.5" customHeight="1">
      <c r="A41" s="163"/>
      <c r="B41" s="164" t="str">
        <f>IFERROR(VLOOKUP(D41,DB!A:K,11,0),"")</f>
        <v/>
      </c>
      <c r="C41" s="164"/>
      <c r="D41" s="164"/>
      <c r="E41" s="165"/>
      <c r="F41" s="166"/>
      <c r="G41" s="167">
        <f ca="1">IFERROR(NOW()-F41,"-")</f>
        <v>45938.790791898151</v>
      </c>
      <c r="H41" s="166"/>
      <c r="I41" s="164" t="str">
        <f>IFERROR(VLOOKUP(D41,DB!A:F,6,0),"")</f>
        <v/>
      </c>
      <c r="J41" s="164" t="str">
        <f>IFERROR(VLOOKUP(D41,DB!A:G,7,0),"")</f>
        <v/>
      </c>
      <c r="K41" s="168"/>
      <c r="L41" s="165" t="str">
        <f>IFERROR(VLOOKUP(D41,DB!A:I,9,0),"")</f>
        <v/>
      </c>
    </row>
    <row r="42" spans="1:12" ht="31.5" customHeight="1">
      <c r="A42" s="163"/>
      <c r="B42" s="164" t="str">
        <f>IFERROR(VLOOKUP(D42,DB!A:K,11,0),"")</f>
        <v/>
      </c>
      <c r="C42" s="164"/>
      <c r="D42" s="164"/>
      <c r="E42" s="165"/>
      <c r="F42" s="166"/>
      <c r="G42" s="167">
        <f ca="1">IFERROR(NOW()-F42,"-")</f>
        <v>45938.790791898151</v>
      </c>
      <c r="H42" s="166"/>
      <c r="I42" s="164" t="str">
        <f>IFERROR(VLOOKUP(D42,DB!A:F,6,0),"")</f>
        <v/>
      </c>
      <c r="J42" s="164" t="str">
        <f>IFERROR(VLOOKUP(D42,DB!A:G,7,0),"")</f>
        <v/>
      </c>
      <c r="K42" s="168"/>
      <c r="L42" s="165" t="str">
        <f>IFERROR(VLOOKUP(D42,DB!A:I,9,0),"")</f>
        <v/>
      </c>
    </row>
    <row r="43" spans="1:12" ht="31.5" customHeight="1">
      <c r="A43" s="163"/>
      <c r="B43" s="164" t="str">
        <f>IFERROR(VLOOKUP(D43,DB!A:K,11,0),"")</f>
        <v/>
      </c>
      <c r="C43" s="164"/>
      <c r="D43" s="164"/>
      <c r="E43" s="165"/>
      <c r="F43" s="166"/>
      <c r="G43" s="167">
        <f ca="1">IFERROR(NOW()-F43,"-")</f>
        <v>45938.790791898151</v>
      </c>
      <c r="H43" s="166"/>
      <c r="I43" s="164" t="str">
        <f>IFERROR(VLOOKUP(D43,DB!A:F,6,0),"")</f>
        <v/>
      </c>
      <c r="J43" s="164" t="str">
        <f>IFERROR(VLOOKUP(D43,DB!A:G,7,0),"")</f>
        <v/>
      </c>
      <c r="K43" s="168"/>
      <c r="L43" s="165" t="str">
        <f>IFERROR(VLOOKUP(D43,DB!A:I,9,0),"")</f>
        <v/>
      </c>
    </row>
    <row r="44" spans="1:12" ht="31.5" customHeight="1">
      <c r="A44" s="163"/>
      <c r="B44" s="164" t="str">
        <f>IFERROR(VLOOKUP(D44,DB!A:K,11,0),"")</f>
        <v/>
      </c>
      <c r="C44" s="164"/>
      <c r="D44" s="164"/>
      <c r="E44" s="165"/>
      <c r="F44" s="166"/>
      <c r="G44" s="167">
        <f ca="1">IFERROR(NOW()-F44,"-")</f>
        <v>45938.790791898151</v>
      </c>
      <c r="H44" s="166"/>
      <c r="I44" s="164" t="str">
        <f>IFERROR(VLOOKUP(D44,DB!A:F,6,0),"")</f>
        <v/>
      </c>
      <c r="J44" s="164" t="str">
        <f>IFERROR(VLOOKUP(D44,DB!A:G,7,0),"")</f>
        <v/>
      </c>
      <c r="K44" s="168"/>
      <c r="L44" s="165" t="str">
        <f>IFERROR(VLOOKUP(D44,DB!A:I,9,0),"")</f>
        <v/>
      </c>
    </row>
    <row r="45" spans="1:12" ht="31.5" customHeight="1">
      <c r="A45" s="163"/>
      <c r="B45" s="164" t="str">
        <f>IFERROR(VLOOKUP(D45,DB!A:K,11,0),"")</f>
        <v/>
      </c>
      <c r="C45" s="164"/>
      <c r="D45" s="164"/>
      <c r="E45" s="165"/>
      <c r="F45" s="166"/>
      <c r="G45" s="167">
        <f ca="1">IFERROR(NOW()-F45,"-")</f>
        <v>45938.790791898151</v>
      </c>
      <c r="H45" s="166"/>
      <c r="I45" s="164" t="str">
        <f>IFERROR(VLOOKUP(D45,DB!A:F,6,0),"")</f>
        <v/>
      </c>
      <c r="J45" s="164" t="str">
        <f>IFERROR(VLOOKUP(D45,DB!A:G,7,0),"")</f>
        <v/>
      </c>
      <c r="K45" s="168"/>
      <c r="L45" s="165" t="str">
        <f>IFERROR(VLOOKUP(D45,DB!A:I,9,0),"")</f>
        <v/>
      </c>
    </row>
    <row r="46" spans="1:12" ht="31.5" customHeight="1">
      <c r="A46" s="163"/>
      <c r="B46" s="164" t="str">
        <f>IFERROR(VLOOKUP(D46,DB!A:K,11,0),"")</f>
        <v/>
      </c>
      <c r="C46" s="164"/>
      <c r="D46" s="164"/>
      <c r="E46" s="165"/>
      <c r="F46" s="166"/>
      <c r="G46" s="167">
        <f ca="1">IFERROR(NOW()-F46,"-")</f>
        <v>45938.790791898151</v>
      </c>
      <c r="H46" s="166"/>
      <c r="I46" s="164" t="str">
        <f>IFERROR(VLOOKUP(D46,DB!A:F,6,0),"")</f>
        <v/>
      </c>
      <c r="J46" s="164" t="str">
        <f>IFERROR(VLOOKUP(D46,DB!A:G,7,0),"")</f>
        <v/>
      </c>
      <c r="K46" s="168"/>
      <c r="L46" s="165" t="str">
        <f>IFERROR(VLOOKUP(D46,DB!A:I,9,0),"")</f>
        <v/>
      </c>
    </row>
    <row r="47" spans="1:12" ht="31.5" customHeight="1">
      <c r="A47" s="163"/>
      <c r="B47" s="164" t="str">
        <f>IFERROR(VLOOKUP(D47,DB!A:K,11,0),"")</f>
        <v/>
      </c>
      <c r="C47" s="164"/>
      <c r="D47" s="164"/>
      <c r="E47" s="165"/>
      <c r="F47" s="166"/>
      <c r="G47" s="167">
        <f ca="1">IFERROR(NOW()-F47,"-")</f>
        <v>45938.790791898151</v>
      </c>
      <c r="H47" s="166"/>
      <c r="I47" s="164" t="str">
        <f>IFERROR(VLOOKUP(D47,DB!A:F,6,0),"")</f>
        <v/>
      </c>
      <c r="J47" s="164" t="str">
        <f>IFERROR(VLOOKUP(D47,DB!A:G,7,0),"")</f>
        <v/>
      </c>
      <c r="K47" s="168"/>
      <c r="L47" s="165" t="str">
        <f>IFERROR(VLOOKUP(D47,DB!A:I,9,0),"")</f>
        <v/>
      </c>
    </row>
    <row r="48" spans="1:12" ht="31.5" customHeight="1">
      <c r="A48" s="163"/>
      <c r="B48" s="164" t="str">
        <f>IFERROR(VLOOKUP(D48,DB!A:K,11,0),"")</f>
        <v/>
      </c>
      <c r="C48" s="164"/>
      <c r="D48" s="164"/>
      <c r="E48" s="165"/>
      <c r="F48" s="166"/>
      <c r="G48" s="167">
        <f ca="1">IFERROR(NOW()-F48,"-")</f>
        <v>45938.790791898151</v>
      </c>
      <c r="H48" s="166"/>
      <c r="I48" s="164" t="str">
        <f>IFERROR(VLOOKUP(D48,DB!A:F,6,0),"")</f>
        <v/>
      </c>
      <c r="J48" s="164" t="str">
        <f>IFERROR(VLOOKUP(D48,DB!A:G,7,0),"")</f>
        <v/>
      </c>
      <c r="K48" s="168"/>
      <c r="L48" s="165" t="str">
        <f>IFERROR(VLOOKUP(D48,DB!A:I,9,0),"")</f>
        <v/>
      </c>
    </row>
    <row r="49" spans="1:12" ht="31.5" customHeight="1">
      <c r="A49" s="163"/>
      <c r="B49" s="164" t="str">
        <f>IFERROR(VLOOKUP(D49,DB!A:K,11,0),"")</f>
        <v/>
      </c>
      <c r="C49" s="164"/>
      <c r="D49" s="164"/>
      <c r="E49" s="165"/>
      <c r="F49" s="166"/>
      <c r="G49" s="167">
        <f ca="1">IFERROR(NOW()-F49,"-")</f>
        <v>45938.790791898151</v>
      </c>
      <c r="H49" s="166"/>
      <c r="I49" s="164" t="str">
        <f>IFERROR(VLOOKUP(D49,DB!A:F,6,0),"")</f>
        <v/>
      </c>
      <c r="J49" s="164" t="str">
        <f>IFERROR(VLOOKUP(D49,DB!A:G,7,0),"")</f>
        <v/>
      </c>
      <c r="K49" s="168"/>
      <c r="L49" s="165" t="str">
        <f>IFERROR(VLOOKUP(D49,DB!A:I,9,0),"")</f>
        <v/>
      </c>
    </row>
    <row r="50" spans="1:12" ht="31.5" customHeight="1">
      <c r="A50" s="163"/>
      <c r="B50" s="164" t="str">
        <f>IFERROR(VLOOKUP(D50,DB!A:K,11,0),"")</f>
        <v/>
      </c>
      <c r="C50" s="164"/>
      <c r="D50" s="164"/>
      <c r="E50" s="165"/>
      <c r="F50" s="166"/>
      <c r="G50" s="167">
        <f ca="1">IFERROR(NOW()-F50,"-")</f>
        <v>45938.790791898151</v>
      </c>
      <c r="H50" s="166"/>
      <c r="I50" s="164" t="str">
        <f>IFERROR(VLOOKUP(D50,DB!A:F,6,0),"")</f>
        <v/>
      </c>
      <c r="J50" s="164" t="str">
        <f>IFERROR(VLOOKUP(D50,DB!A:G,7,0),"")</f>
        <v/>
      </c>
      <c r="K50" s="168"/>
      <c r="L50" s="165" t="str">
        <f>IFERROR(VLOOKUP(D50,DB!A:I,9,0),"")</f>
        <v/>
      </c>
    </row>
    <row r="51" spans="1:12" ht="31.5" customHeight="1">
      <c r="A51" s="163"/>
      <c r="B51" s="164" t="str">
        <f>IFERROR(VLOOKUP(D51,DB!A:K,11,0),"")</f>
        <v/>
      </c>
      <c r="C51" s="164"/>
      <c r="D51" s="164"/>
      <c r="E51" s="165"/>
      <c r="F51" s="166"/>
      <c r="G51" s="167">
        <f ca="1">IFERROR(NOW()-F51,"-")</f>
        <v>45938.790791898151</v>
      </c>
      <c r="H51" s="166"/>
      <c r="I51" s="164" t="str">
        <f>IFERROR(VLOOKUP(D51,DB!A:F,6,0),"")</f>
        <v/>
      </c>
      <c r="J51" s="164" t="str">
        <f>IFERROR(VLOOKUP(D51,DB!A:G,7,0),"")</f>
        <v/>
      </c>
      <c r="K51" s="168"/>
      <c r="L51" s="165" t="str">
        <f>IFERROR(VLOOKUP(D51,DB!A:I,9,0),"")</f>
        <v/>
      </c>
    </row>
    <row r="52" spans="1:12" ht="31.5" customHeight="1">
      <c r="A52" s="163"/>
      <c r="B52" s="164" t="str">
        <f>IFERROR(VLOOKUP(D52,DB!A:K,11,0),"")</f>
        <v/>
      </c>
      <c r="C52" s="164"/>
      <c r="D52" s="164"/>
      <c r="E52" s="165"/>
      <c r="F52" s="166"/>
      <c r="G52" s="167">
        <f ca="1">IFERROR(NOW()-F52,"-")</f>
        <v>45938.790791898151</v>
      </c>
      <c r="H52" s="166"/>
      <c r="I52" s="164" t="str">
        <f>IFERROR(VLOOKUP(D52,DB!A:F,6,0),"")</f>
        <v/>
      </c>
      <c r="J52" s="164" t="str">
        <f>IFERROR(VLOOKUP(D52,DB!A:G,7,0),"")</f>
        <v/>
      </c>
      <c r="K52" s="168"/>
      <c r="L52" s="165" t="str">
        <f>IFERROR(VLOOKUP(D52,DB!A:I,9,0),"")</f>
        <v/>
      </c>
    </row>
    <row r="53" spans="1:12" ht="31.5" customHeight="1">
      <c r="A53" s="110"/>
      <c r="B53" s="109" t="str">
        <f>IFERROR(VLOOKUP(D53,DB!A:K,11,0),"")</f>
        <v/>
      </c>
      <c r="C53" s="111"/>
      <c r="D53" s="109"/>
      <c r="E53" s="112"/>
      <c r="F53" s="113"/>
      <c r="G53" s="81">
        <f ca="1">IFERROR(NOW()-F53,"-")</f>
        <v>45938.790791898151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45938.790791898151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45938.790791898151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45938.790791898151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45938.790791898151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45938.790791898151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45938.790791898151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45938.790791898151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45938.790791898151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45938.790791898151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45938.790791898151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45938.790791898151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45938.790791898151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45938.790791898151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45938.790791898151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45938.790791898151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45938.790791898151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45938.790791898151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45938.790791898151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45938.790791898151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45938.790791898151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45938.790791898151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45938.790791898151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45938.790791898151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45938.790791898151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45938.790791898151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45938.790791898151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45938.790791898151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45938.790791898151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45938.790791898151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45938.790791898151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45938.790791898151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45938.790791898151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45938.790791898151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45938.790791898151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45938.790791898151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45938.790791898151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45938.790791898151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45938.790791898151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45938.790791898151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45938.790791898151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45938.790791898151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45938.790791898151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45938.790791898151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45938.790791898151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45938.790791898151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45938.790791898151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45938.790791898151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45938.790791898151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45938.790791898151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45938.790791898151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45938.790791898151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45938.790791898151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45938.790791898151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45938.790791898151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45938.790791898151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45938.790791898151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45938.790791898151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45938.790791898151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45938.790791898151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45938.790791898151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45938.790791898151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45938.790791898151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45938.790791898151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45938.790791898151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45938.790791898151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45938.790791898151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45938.790791898151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45938.790791898151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45938.790791898151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45938.790791898151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45938.790791898151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45938.790791898151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45938.790791898151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45938.790791898151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45938.790791898151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45938.790791898151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45938.790791898151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45938.790791898151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45938.790791898151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45938.790791898151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45938.790791898151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45938.790791898151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45938.790791898151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45938.790791898151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45938.790791898151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45938.790791898151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45938.790791898151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45938.790791898151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45938.790791898151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45938.790791898151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45938.790791898151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45938.790791898151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45938.790791898151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45938.790791898151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45938.790791898151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45938.790791898151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45938.790791898151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45938.790791898151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45938.790791898151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45938.790791898151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45938.790791898151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45938.790791898151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45938.790791898151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45938.790791898151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45938.790791898151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45938.790791898151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45938.790791898151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45938.790791898151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45938.790791898151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45938.790791898151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45938.790791898151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45938.790791898151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45938.790791898151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45938.790791898151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45938.790791898151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45938.790791898151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45938.790791898151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45938.790791898151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45938.790791898151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45938.790791898151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45938.790791898151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45938.790791898151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45938.790791898151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45938.790791898151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45938.790791898151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45938.790791898151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45938.790791898151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45938.790791898151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45938.790791898151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45938.790791898151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45938.790791898151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45938.790791898151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45938.790791898151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45938.790791898151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45938.790791898151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45938.790791898151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45938.790791898151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45938.790791898151</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45938.790791898151</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45938.790791898151</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45938.790791898151</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45938.790791898151</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45938.790791898151</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45938.790791898151</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45938.790791898151</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45938.790791898151</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45938.790791898151</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45938.790791898151</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45938.790791898151</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45938.790791898151</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45938.790791898151</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45938.790791898151</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45938.790791898151</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45938.790791898151</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45938.790791898151</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45938.790791898151</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45938.790791898151</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45938.790791898151</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45938.790791898151</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45938.790791898151</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45938.790791898151</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45938.790791898151</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45938.790791898151</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45938.790791898151</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45938.790791898151</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45938.790791898151</v>
      </c>
      <c r="H219" s="113"/>
      <c r="I219" s="109" t="str">
        <f>IFERROR(VLOOKUP(D219,DB!A:F,6,0),"")</f>
        <v/>
      </c>
      <c r="J219" s="108" t="str">
        <f>IFERROR(VLOOKUP(D219,DB!A:G,7,0),"")</f>
        <v/>
      </c>
      <c r="K219" s="114"/>
      <c r="L219" s="115" t="str">
        <f>IFERROR(VLOOKUP(D219,DB!A:I,9,0),"")</f>
        <v/>
      </c>
    </row>
  </sheetData>
  <dataValidations count="2">
    <dataValidation allowBlank="1" showInputMessage="1" showErrorMessage="1" sqref="E1" xr:uid="{380493DB-286A-4683-AF55-C78F04945A49}"/>
    <dataValidation type="list" allowBlank="1" showInputMessage="1" showErrorMessage="1" sqref="E3 E5 E7:E2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2025-10-08T16:00:43Z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